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defaultThemeVersion="124226"/>
  <mc:AlternateContent xmlns:mc="http://schemas.openxmlformats.org/markup-compatibility/2006">
    <mc:Choice Requires="x15">
      <x15ac:absPath xmlns:x15ac="http://schemas.microsoft.com/office/spreadsheetml/2010/11/ac" url="D:\Dropbox\aa ROTARY\District\DGC website\District Grant tracker\"/>
    </mc:Choice>
  </mc:AlternateContent>
  <bookViews>
    <workbookView xWindow="3900" yWindow="135" windowWidth="10005" windowHeight="10005" activeTab="1"/>
  </bookViews>
  <sheets>
    <sheet name="2016-17" sheetId="7" r:id="rId1"/>
    <sheet name="2015-16" sheetId="6" r:id="rId2"/>
    <sheet name="2014-15" sheetId="4" r:id="rId3"/>
    <sheet name="2013-14" sheetId="3" r:id="rId4"/>
    <sheet name="2012-13" sheetId="2" r:id="rId5"/>
    <sheet name="2011-12" sheetId="1" r:id="rId6"/>
    <sheet name="2010-11" sheetId="5" r:id="rId7"/>
  </sheets>
  <calcPr calcId="171027" concurrentCalc="0"/>
</workbook>
</file>

<file path=xl/calcChain.xml><?xml version="1.0" encoding="utf-8"?>
<calcChain xmlns="http://schemas.openxmlformats.org/spreadsheetml/2006/main">
  <c r="E55" i="7" l="1"/>
  <c r="F55"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D58"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58" i="6"/>
  <c r="C37" i="4"/>
  <c r="E50" i="5"/>
  <c r="D50" i="5"/>
  <c r="E51" i="5"/>
  <c r="F48" i="5"/>
  <c r="F47" i="5"/>
  <c r="F46" i="5"/>
  <c r="F45" i="5"/>
  <c r="F44" i="5"/>
  <c r="F43" i="5"/>
  <c r="F42" i="5"/>
  <c r="F41" i="5"/>
  <c r="F40" i="5"/>
  <c r="F39" i="5"/>
  <c r="F38" i="5"/>
  <c r="F37" i="5"/>
  <c r="F36" i="5"/>
  <c r="F35" i="5"/>
  <c r="F34" i="5"/>
  <c r="F33" i="5"/>
  <c r="F32" i="5"/>
  <c r="F31" i="5"/>
  <c r="F30" i="5"/>
  <c r="F29" i="5"/>
  <c r="F28" i="5"/>
  <c r="F27" i="5"/>
  <c r="F26" i="5"/>
  <c r="F25" i="5"/>
  <c r="F24" i="5"/>
  <c r="F23" i="5"/>
  <c r="F22" i="5"/>
  <c r="F20" i="5"/>
  <c r="F19" i="5"/>
  <c r="F18" i="5"/>
  <c r="F17" i="5"/>
  <c r="F16" i="5"/>
  <c r="F15" i="5"/>
  <c r="F14" i="5"/>
  <c r="F13" i="5"/>
  <c r="F12" i="5"/>
  <c r="F10" i="5"/>
  <c r="F9" i="5"/>
  <c r="F6" i="5"/>
  <c r="F5" i="5"/>
  <c r="F4" i="5"/>
  <c r="F50" i="5"/>
  <c r="F51" i="5"/>
  <c r="F44" i="2"/>
  <c r="D44" i="2"/>
  <c r="E42"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4" i="2"/>
  <c r="E37" i="1"/>
  <c r="D37" i="1"/>
  <c r="E38" i="1"/>
  <c r="F6" i="1"/>
  <c r="F7" i="1"/>
  <c r="F8" i="1"/>
  <c r="F9" i="1"/>
  <c r="F10" i="1"/>
  <c r="F11" i="1"/>
  <c r="F12" i="1"/>
  <c r="F13" i="1"/>
  <c r="F14" i="1"/>
  <c r="F15" i="1"/>
  <c r="F16" i="1"/>
  <c r="F17" i="1"/>
  <c r="F18" i="1"/>
  <c r="F19" i="1"/>
  <c r="F20" i="1"/>
  <c r="F21" i="1"/>
  <c r="F22" i="1"/>
  <c r="F23" i="1"/>
  <c r="F24" i="1"/>
  <c r="F25" i="1"/>
  <c r="F26" i="1"/>
  <c r="F27" i="1"/>
  <c r="F33" i="1"/>
  <c r="F34" i="1"/>
  <c r="F35" i="1"/>
  <c r="F5" i="1"/>
  <c r="F3" i="1"/>
  <c r="F37" i="1"/>
</calcChain>
</file>

<file path=xl/sharedStrings.xml><?xml version="1.0" encoding="utf-8"?>
<sst xmlns="http://schemas.openxmlformats.org/spreadsheetml/2006/main" count="889" uniqueCount="415">
  <si>
    <t>District/Club:</t>
  </si>
  <si>
    <t>Project Description</t>
  </si>
  <si>
    <t>Activity Type</t>
  </si>
  <si>
    <t>District Grant Amount (in USD)</t>
  </si>
  <si>
    <t>Actual DG Funds (in USD)</t>
  </si>
  <si>
    <t>Calgary</t>
  </si>
  <si>
    <t>scholarships for students graduating from area high schools attending a post secondary program</t>
  </si>
  <si>
    <t>Education: Scholarships</t>
  </si>
  <si>
    <t>Calgary East</t>
  </si>
  <si>
    <t>scholarships for students graduating from Western Canada High School attending post secondary</t>
  </si>
  <si>
    <t>Calgary Sarcee</t>
  </si>
  <si>
    <t>scholarships for student to attend Alberta College of Art or similar post secondary school</t>
  </si>
  <si>
    <t>Calgary South</t>
  </si>
  <si>
    <t>scholarships for students graduating from St. Mary’s High School attending post secondary</t>
  </si>
  <si>
    <t>Calgary West</t>
  </si>
  <si>
    <t>scholarships for students graduating from high school attending Bow Valley College</t>
  </si>
  <si>
    <t>Kindersley</t>
  </si>
  <si>
    <t>scholarships graduating from Kindersley, Eatonia and Mantario High Schools attending the regional College</t>
  </si>
  <si>
    <t>Lethbridge</t>
  </si>
  <si>
    <t>scholarship for a student graduating from a Lethbridge high school attending post secondary in a service oriented field</t>
  </si>
  <si>
    <t>Lethbridge East</t>
  </si>
  <si>
    <t>scholarships for students graduating from Lethbridge Collegiate Institute entering a trades program</t>
  </si>
  <si>
    <t>Medicine Hat (Saamis)</t>
  </si>
  <si>
    <t>scholarships for students graduating from the two Medicine Hat high schools that have Interact clubs and who will be attending a post secondary program</t>
  </si>
  <si>
    <t>Pincher Creek</t>
  </si>
  <si>
    <t>scholarships for students graduating from Matthew Halton School, St. Michael’s School, and Livingstone School attending a post secondary program</t>
  </si>
  <si>
    <t>Red Deer Sunrise</t>
  </si>
  <si>
    <t>scholarships for students graduating from Red Deer High Schools attending a post secondary fine arts program</t>
  </si>
  <si>
    <t>Stettler</t>
  </si>
  <si>
    <t>scholarship for the returning outbound Rotary Exchange Student to attend a post secondary program</t>
  </si>
  <si>
    <t>Sylvan Lake</t>
  </si>
  <si>
    <t>scholarships for students graduating from Sylvan Lake, Bentley, and Eckville high schools attending post secondary or vocational institutions</t>
  </si>
  <si>
    <t>Education: Literacy</t>
  </si>
  <si>
    <t>Calgary Centennial</t>
  </si>
  <si>
    <t>Water: Supply/Access</t>
  </si>
  <si>
    <t>Community Development: Renovation</t>
  </si>
  <si>
    <t>Create Local/sustainable/food production system by establishing Permaculture program - Namibia</t>
  </si>
  <si>
    <t>Food/Agriculture</t>
  </si>
  <si>
    <t>Innisfail</t>
  </si>
  <si>
    <t>Medicine Hat Sunrise</t>
  </si>
  <si>
    <t>Construct Additional Classrooms to school in Mexico</t>
  </si>
  <si>
    <t>Community Development: Public Works/Infrastructure</t>
  </si>
  <si>
    <t>Canmore</t>
  </si>
  <si>
    <t>provide funds for Education of Women/Girls in Afghanistan</t>
  </si>
  <si>
    <t>Provide a Ring Well for local villagers - Tanzania - East Africa</t>
  </si>
  <si>
    <t>Provide Renovations to local youth Drop in Center which supports local Stay in School Program - Pincher Creek</t>
  </si>
  <si>
    <t>Calgary Fish Creek</t>
  </si>
  <si>
    <t>Scholarships ranging from $500 - $2000 for students graduating from Calgary high schools attending Saint Mary’s College</t>
  </si>
  <si>
    <t>Coaldale</t>
  </si>
  <si>
    <t>scholarships for students graduating from a southern Alberta high school attending either Lethbridge College or U of Lethbridge</t>
  </si>
  <si>
    <t>Airdrie</t>
  </si>
  <si>
    <t>Admin Fees</t>
  </si>
  <si>
    <t>Administration (Max 3%)</t>
  </si>
  <si>
    <t>Funds to be allocated later depending on the exchange rate</t>
  </si>
  <si>
    <t>Community Development: General</t>
  </si>
  <si>
    <t>Miscellaneous Rotarians travel to international countries to investigate potential projects--to be allocated</t>
  </si>
  <si>
    <t>Travel: Volunteer Services</t>
  </si>
  <si>
    <t>Cochrane</t>
  </si>
  <si>
    <t>Rotarian Wilks travel to Guatemala to develop a project proposal</t>
  </si>
  <si>
    <t>Olds</t>
  </si>
  <si>
    <t>Rotarian Knudsen travel to Benin to implement a microcredit project</t>
  </si>
  <si>
    <t>Rotarian Wiens travel to Colombia for project implementation</t>
  </si>
  <si>
    <t>Rotarian Sudipto travel to India to oversee completion of a hospital</t>
  </si>
  <si>
    <t>Actual Funds (Can$)</t>
  </si>
  <si>
    <t>Totals</t>
  </si>
  <si>
    <t>Balance not allocated (carry over)</t>
  </si>
  <si>
    <t>Reconstruct Prairie Winds Playground - NE Calgary</t>
  </si>
  <si>
    <t>Provide Computers to Orphan attending secondary school - Uganda</t>
  </si>
  <si>
    <t>Purchase furniture, shelving and other fixtures in new library - Innisfail</t>
  </si>
  <si>
    <t>Provide School supplies/install waterline to school - India</t>
  </si>
  <si>
    <t>Provide water filters to families where drinking water is contaminated and polluted - Guatemala.</t>
  </si>
  <si>
    <t>Organization Name</t>
  </si>
  <si>
    <t>Description</t>
  </si>
  <si>
    <t>Budget
Amount
($US)</t>
  </si>
  <si>
    <t>Actual
Amount
($US)</t>
  </si>
  <si>
    <t>Actual
Amount
($CDN)</t>
  </si>
  <si>
    <t>5360</t>
  </si>
  <si>
    <t>Cover overhead expenses</t>
  </si>
  <si>
    <t>Funds to be allocated later depending on exchange rate</t>
  </si>
  <si>
    <t>High school citizen scholarship</t>
  </si>
  <si>
    <t>Water: Sanitation</t>
  </si>
  <si>
    <t>Construct Latrine for Community leader and water supply tank for community co-operative.</t>
  </si>
  <si>
    <t>Brooks</t>
  </si>
  <si>
    <t xml:space="preserve">To provide 2 scholarships worth $1000 each to students who attend high school at any accredited high school within the boundaries of the county of Newell.
</t>
  </si>
  <si>
    <t xml:space="preserve">This Grant will be used to fund one of two $1000 scholarships for the Students of Western Canada, the second being funded by our Club.  </t>
  </si>
  <si>
    <t>Health: Medical Equipment</t>
  </si>
  <si>
    <t xml:space="preserve">Purchase Solar Power unit and Medical Equipment for Existing Hospital in India.
</t>
  </si>
  <si>
    <t>Calgary Chinook</t>
  </si>
  <si>
    <t xml:space="preserve">The grant funds will be added to our club budget of $4,250 and award 7 scholarships, each with a value of $750 to seven grade 12 graduates from Calgary high schools. </t>
  </si>
  <si>
    <t>Calgary Heritage Park</t>
  </si>
  <si>
    <t>Provide Uniforms to Stoney Tribal Cadets for travel - Cadets are active in community and reduce gang affiliation.</t>
  </si>
  <si>
    <t xml:space="preserve">Provide Funding for Educational Materials for teaching of Gangam language in Gando, Togo
</t>
  </si>
  <si>
    <t xml:space="preserve">The grant will be used to increase the value of two academic scholarships which our club annually provides to students at St. Mary’s High School in Calgary. The value of the scholarships is $1,500 each or $3,000 in total.
</t>
  </si>
  <si>
    <t>Assist in Establishing Learning Center in Sierra Leoone for teachers to receive training and access to teaching materials...</t>
  </si>
  <si>
    <t xml:space="preserve">• Art/Design Scholarship $500; • Engineering Scholarship $500; • Technical/Applied Scholarship $500; • Human Services/Nursing Schholarship $500
</t>
  </si>
  <si>
    <t>Cardston</t>
  </si>
  <si>
    <t xml:space="preserve">Provide a Scholarship for the Cardston High School in the amount of $750.00.  The individual is required to write an 500 word essay about Rotary Internationals Polio Plus Program and must be accepted into a College or University and provide verification of such.
</t>
  </si>
  <si>
    <t>Drumheller</t>
  </si>
  <si>
    <t>Purchase and erect Town clock</t>
  </si>
  <si>
    <t>High River</t>
  </si>
  <si>
    <t xml:space="preserve">Pokhara stay in school project - Pokhara Nepal to cover cost of schooling for poor people in Nepal
</t>
  </si>
  <si>
    <t xml:space="preserve">Assist in construction of community recreation area.
</t>
  </si>
  <si>
    <t>Lacombe Daybreak</t>
  </si>
  <si>
    <t xml:space="preserve">Construct Sidewalks to wheelchair accessable playgrond.
</t>
  </si>
  <si>
    <t xml:space="preserve">The scholarship will be awarded to a student graduating from a high school in Lethbridge and who will be entering a post secondary program in 2013/14 in a service related field.
</t>
  </si>
  <si>
    <t xml:space="preserve">Improve Sustainable Garden/Chicken program.Funds will be used for Renovation of present kitcen.
</t>
  </si>
  <si>
    <t xml:space="preserve">The RCLE plans to use this grant to support four students from the Lethbridge Collegiate Institute to pursue a trade at an Alberta college.
</t>
  </si>
  <si>
    <t>Lethbridge Sunrise</t>
  </si>
  <si>
    <t xml:space="preserve">Cover cost of delivering donated vehicle to Mazatlan Mexico - 2 emergency and 1 handi bus vehicles.
</t>
  </si>
  <si>
    <t xml:space="preserve">These $500 scholarshipswill be used to support the educational endevours of disadvantaged students who have demonstrated a willingness to commit to a program at the post secondary level despite significant obstacles
</t>
  </si>
  <si>
    <t>Lethbridge Urban Spirits</t>
  </si>
  <si>
    <t xml:space="preserve">Dig Well/Construct Water Tower/ and purcahse 10,000 liter water tank.
</t>
  </si>
  <si>
    <t>A scholarship for a student attending Medicine Hat College</t>
  </si>
  <si>
    <t xml:space="preserve">The grant will be used to provide additional funds so that the three Rotary Club of Pincher Creek Career Opportunity Scholarships for Spring 2013 will be in the range of $800 to $1000.
</t>
  </si>
  <si>
    <t>Ponoka</t>
  </si>
  <si>
    <t xml:space="preserve">Purcahse and installation of Park equipment for existing Rotary Park
</t>
  </si>
  <si>
    <t xml:space="preserve">Two scholarships of $1000.00 each to each of the two High Schools in Ponoka, the St Augustine Catholic School and the Ponoka Composite High School.  We also have an Outreach School and we may give $500.00 to this School out of our own pockets with no matching grant.
</t>
  </si>
  <si>
    <t>Red Deer Centennial</t>
  </si>
  <si>
    <t>Education: General</t>
  </si>
  <si>
    <t xml:space="preserve">Cover registeration costs of one student to attend Canada Wide Science Fair
</t>
  </si>
  <si>
    <t>Health: General</t>
  </si>
  <si>
    <t xml:space="preserve">Support Hot Breakfast Program for school in economically depressed area.
</t>
  </si>
  <si>
    <t xml:space="preserve">Assist in Construciton of Skateboard Park for youth in Stetter area
</t>
  </si>
  <si>
    <t xml:space="preserve">Grants will be used toward tuition at a post-secondary institution of the student's choice with the advise of the school's guidance .
</t>
  </si>
  <si>
    <t>To be allocated to a club for managing a vocational training team exchange with prior appproval from TRF on the team's destination</t>
  </si>
  <si>
    <t>Grant will be used to fund a Vocational Training Team of doctors travelling from Singapore to provide medical training for doctors in Cambodia.</t>
  </si>
  <si>
    <t>Rotarian Sparks travel to Cambodia to scope out a Global Project.</t>
  </si>
  <si>
    <t>Rotarian Moorhouse's travel to Cambodia to scope a humanitarian project in cooperation with Carpenters 4Cambodia.</t>
  </si>
  <si>
    <t>Travel: Volunteer Service</t>
  </si>
  <si>
    <t>Rotarian Skinner's travel to Guatemala to scope a Global Grant Project.</t>
  </si>
  <si>
    <t>Rotarian Killoran's travel to Costa Rica to scope an equipment donation program with a San Jose hospital.</t>
  </si>
  <si>
    <t>Rotarians' travel to to various destinations that have the prior approval of TRF for purposes of scoping out potential global grant projects.</t>
  </si>
  <si>
    <t>Contingency Funding</t>
  </si>
  <si>
    <t>Set aside to fund additional project(s) or assist with relief in the case of a natural disaster.</t>
  </si>
  <si>
    <t>NOTE: Total Funds Received From TRF was $US60,706 equivalent to $CDN61,920. The excess of $CDN325 will be returned to TRF.</t>
  </si>
  <si>
    <t>To provide latrines to families living in the Chheuteal Rong community of Prey O'mal village in Pursat, Cambodia.</t>
  </si>
  <si>
    <t>Provide medicines to treat people daily at the Lifeline Ngogzo Health Center in Malawi.</t>
  </si>
  <si>
    <t>Calgary Crowchild</t>
  </si>
  <si>
    <t>To provide half of the funding to establish an Amorak Society School in Dhakka, Bangladesh in co-operation with the Amarok Society.</t>
  </si>
  <si>
    <t>Calgary North</t>
  </si>
  <si>
    <t>Provide furnishings and textbooks for Primary School of APU - Malawi Girls on The Move School.</t>
  </si>
  <si>
    <t>Provide funding towards the preparation and delivery of emergency vehicles donated by Alberta communities to poor villages in Mexico.</t>
  </si>
  <si>
    <t>Provide new gymnasium equipment to the Rotary Park in Ponoka.</t>
  </si>
  <si>
    <t>Rocky Mountain House</t>
  </si>
  <si>
    <t>In collaboration with the Rotoract Club of Calgary provide a community in Honduras with Water Filters and a Micro Credit Program.</t>
  </si>
  <si>
    <t>Install community fish ponds and biosand filters in a community in Cambodia.</t>
  </si>
  <si>
    <t>Purchase a knitting machine, wool and materials for the KIWOHEDE Vocational Training Center in Arusha, Tanzania.</t>
  </si>
  <si>
    <t>Purchase waterslide equipment for the Town of Cardston's new swimming pool.</t>
  </si>
  <si>
    <t>Lacombe</t>
  </si>
  <si>
    <t>Provide funds to expand the book collection at the Kainai Public Library on the Blood (Kainai) Indian Reserve.</t>
  </si>
  <si>
    <t>Provide funding for the purchase of appliances and equipment to assist the Red Deer Food Bank in establishing a community kitchen.</t>
  </si>
  <si>
    <t>Red Deer East</t>
  </si>
  <si>
    <t>2011-12 District Block Grant Report</t>
  </si>
  <si>
    <t>2012-13 DISTRICT BLOCK GRANT REPORT</t>
  </si>
  <si>
    <t>Actual DG Funds (in $Cdn)</t>
  </si>
  <si>
    <t>Comments</t>
  </si>
  <si>
    <t>Miscellaneous Rotarians travel to international countries to investigate potential projects</t>
  </si>
  <si>
    <t>Transferred to other uses</t>
  </si>
  <si>
    <t>District Administration</t>
  </si>
  <si>
    <t>Provide School Books for School in Zimbabwe</t>
  </si>
  <si>
    <t>New Project</t>
  </si>
  <si>
    <t>Rotarian Rick Grass Traveling to Uganda to meet with local NGO's and DG to develop the next phase of an existing project. The R.C of Aidrie is looking at a $50,000+ International project for 2011/2012 Rotary Year. Will bring back several proposals that Clubs in District 5360 could participate in</t>
  </si>
  <si>
    <t>Rotarian Garth Toombs travel to Tanzania to extend project area</t>
  </si>
  <si>
    <t>Cancelled</t>
  </si>
  <si>
    <t>Rotarian Charles Pratt to travel to District 9100 to investigate projects associated with Malaria Control and its prevention. Will be bringing back projects from Clubs in District 9100 that Clubs in District 5360 could participate in</t>
  </si>
  <si>
    <t>A student graduating from high school entering a post secondary education program.</t>
  </si>
  <si>
    <t>Support for “high needs” kindergarten children in the Forest Lawn area of Calgary</t>
  </si>
  <si>
    <t>Rotarian Roy Sudipto travel to New Delhi and Sri Lanka to review potential projects for future implementation</t>
  </si>
  <si>
    <t>Manufacture and distribute prothesis in Sri Lanka</t>
  </si>
  <si>
    <t>Provide Funding for "Small Business Loans For Women" - Micro Credit Program - Dominican Republic</t>
  </si>
  <si>
    <t>Woman's small loans program</t>
  </si>
  <si>
    <t>Calgary Crowchild Urban Spirit</t>
  </si>
  <si>
    <t>provide funds Kids Camp for kids who have gone thorugh a death of an immeidate family member (grief</t>
  </si>
  <si>
    <t>Provide support to children with disabilities to play at Calgary Rotary Challenger Park</t>
  </si>
  <si>
    <t>A student graduating from high school entering an arts education program.</t>
  </si>
  <si>
    <t>Purchase a Hanidbus to transport people with disabilities.</t>
  </si>
  <si>
    <t>Rotarian Robert Wiens travel to Peru to scope out a project (Over $35,000) focusing on safe water with major impact on maternal/child health</t>
  </si>
  <si>
    <t>Health: Disease</t>
  </si>
  <si>
    <t>Anti Malarial and Anti Parasite Treatment/Purchase Insecticide Treated Bed Nets/education regarding</t>
  </si>
  <si>
    <t>Renovations &amp; therapy equipment for Disability Centre in Colombia</t>
  </si>
  <si>
    <t>Support a part-time English teacher for an orphanage in Manzanillo, Mexico</t>
  </si>
  <si>
    <t>Pokhara Stay In School Project-Pohara Nepal-Funds to cover cost of schooling for poor people in Nepa</t>
  </si>
  <si>
    <t>Redevelop an elementary school playground that was condemned</t>
  </si>
  <si>
    <t>Rehabilitate an old water system supplying this community in the community of Zoncuano of Costa Rica (with RC San Jose Noreste)</t>
  </si>
  <si>
    <t>Provide Counseling and Food Vouchers for expectant mother with health behavourial problems - to incr</t>
  </si>
  <si>
    <t>A student graduating from high school entering a trades program.</t>
  </si>
  <si>
    <t>Camp Carmangay Youth Camp -- In lieu of incarceration youth are mandated to spend time at the camp</t>
  </si>
  <si>
    <t>Transport used school buses to Mexico and donate these to charitable organizations</t>
  </si>
  <si>
    <t>Develop a Skateboard Park where youth can participate in outdoor activities</t>
  </si>
  <si>
    <t>A student graduating from high school entering an environment reclamation program.</t>
  </si>
  <si>
    <t>Okotoks</t>
  </si>
  <si>
    <t>Red Deer</t>
  </si>
  <si>
    <t>Travel: Training/Study Team</t>
  </si>
  <si>
    <t>Rotarian Jim Madder travel to Belize to plan for VTT as part of literacy and education global gran</t>
  </si>
  <si>
    <t>Provide funds to Nature Center to provide "New Canadians" with outdoor camping experience"</t>
  </si>
  <si>
    <t>A student graduating from high school entering an arts based program program.</t>
  </si>
  <si>
    <t>Welcome to Kindergarten Bags with Rotary logos will be distributed to children from Family Services of Central Alberta supporting a kindergarten readiness project</t>
  </si>
  <si>
    <t>Stettler Sports Park Bleachers-- provide seating for a variety of sporting events involving families and communities</t>
  </si>
  <si>
    <t>Total US Dollars</t>
  </si>
  <si>
    <t>Unspent balance</t>
  </si>
  <si>
    <t>40 grants issued</t>
  </si>
  <si>
    <t>2010-11 District Block Grant Report</t>
  </si>
  <si>
    <t>2014-15 District 5360 Use of DDF for District Grants</t>
  </si>
  <si>
    <t>CLUB(S)</t>
  </si>
  <si>
    <t>GRANT</t>
  </si>
  <si>
    <t>TOTAL FUNDS</t>
  </si>
  <si>
    <t>ACTIVITY</t>
  </si>
  <si>
    <t>(CDN$)</t>
  </si>
  <si>
    <t xml:space="preserve">Calgary, Calgary Chinook, Calgary Fish Creek, Calgary West, Lacombe (2), Lethbridge, Lethbridge Sunrise, 
 Medicine Hat Sunrise, Ponoka, </t>
  </si>
  <si>
    <t>$1,000 Scholarship</t>
  </si>
  <si>
    <t>To support granting of one or more scholarships with a total value of at least $2,000 for local students entering post-secondary studies.</t>
  </si>
  <si>
    <t>Calgary, Medicine Hat Sunrise, Olds</t>
  </si>
  <si>
    <t>$500 Scholarship</t>
  </si>
  <si>
    <t>To provide a $1000 scholarship to a student entering post-secondary studies from the Morley Community School.</t>
  </si>
  <si>
    <t>$2,500 Project</t>
  </si>
  <si>
    <t>Purchase chairs, chair stands, kitchen ware and kitchen utensils for the Airdrie Food Bank</t>
  </si>
  <si>
    <t>Calgary Chinook*</t>
  </si>
  <si>
    <t>Provide funds to Shelter Box Canada to purchase Shelter Boxes for a serious natural disaster - location to be determined by Shelter
Box Canada.</t>
  </si>
  <si>
    <t>Provide funds to purchase step stools, examination tables and portable diagnostic equipment to be utilized by Rotarions and medical
professionals in Bucaramongo, Columbia.</t>
  </si>
  <si>
    <t>Calgary West*</t>
  </si>
  <si>
    <t>Deliver donated community service vehicles (ambulances/fire trucks/handi-busses/school busses) and equipment to needy
communites in Western Mexico.</t>
  </si>
  <si>
    <t>Deliver donated community service vehicles (ambulances/fire trucks/handi-busses/school busses) and equipment to needy
communities in Western Mexico.</t>
  </si>
  <si>
    <t>$2,000 Project</t>
  </si>
  <si>
    <t>Cover the cost of prizes and cost of waiving "fines" incurred by Grade 4 readers at the Library so as to encourage more reading
throughout the school year.</t>
  </si>
  <si>
    <t>Purchase and Install park equipment including including playground structures and outdoor physical fitness equipment to refurbish
the present Rotary Park.</t>
  </si>
  <si>
    <t>To fund renovations to the lodge at Camp Alexo - a wilderness camp complex operated by Big Brothers and Big Sisters for youth
ranging in age from 7 to 17.</t>
  </si>
  <si>
    <t>$7,500 VTT</t>
  </si>
  <si>
    <t>Vocational team to travel to Vietnam to provide intensive therapy to children and their families afflicted by cerebral palsy.
Training will be provided to physiotherapists and community therapists in the management of cerebral palsy.</t>
  </si>
  <si>
    <t>$2,200 Travel</t>
  </si>
  <si>
    <t>Investigate the feasibility of building shelters, medical clinics and latrines in Uganda. Also explore feasibility of a medical VTT.</t>
  </si>
  <si>
    <t>Calgary North**</t>
  </si>
  <si>
    <t>Investigate the feasibility of providing training to the local rural population in Uganda on food self-sufficiency and commercializaton.</t>
  </si>
  <si>
    <t>To conduct a  needs assessment for expansion of a current Global Grant in Cambodia directed at community development; the feasibility of joining forces with two other NGOs will be investigated.</t>
  </si>
  <si>
    <t>Investigate the feasibility of a water and sanitation hygiene project in a rural area of India.</t>
  </si>
  <si>
    <t>To explore the feasibility of establishing literacy related projects with Rotary Clubs in the southern part of Belize, an area of great need for such programs.</t>
  </si>
  <si>
    <t>Investigate the feasiblity of implementing a water development project in a mountainous area of the Phillipines.</t>
  </si>
  <si>
    <t>Rocky Mountain House***</t>
  </si>
  <si>
    <t>$1,500 Travel</t>
  </si>
  <si>
    <t xml:space="preserve">Travel to San Salvador, El Salvador to plan a global grant which will provide wheelchairs for those that are mobility challenged. </t>
  </si>
  <si>
    <t>Administration Fee As Permitted by The Rotary Foundation</t>
  </si>
  <si>
    <t>Total 14-15 DDF Funding Directed to 14-15 District Grants</t>
  </si>
  <si>
    <t>* These were 2014-15 applications funded by the surplus of the 2013-14 District Block Grant.</t>
  </si>
  <si>
    <t>** This 14-15 application was funded by a cancelled 2013-14 travel grant and approved by TRF.</t>
  </si>
  <si>
    <t>TOTAL 14-15 DISTRICT BLOCK GRANT</t>
  </si>
  <si>
    <t>***This 14-15 application was funded in part by $777 from an underexpended 13-14 TG and approved by TRF.</t>
  </si>
  <si>
    <t>Total Grant Funds ($CDN)</t>
  </si>
  <si>
    <t>Activity</t>
  </si>
  <si>
    <t>Calgary, Cardston, Lethbridge Sunrise, Lethbridge Urban Spirits, Medicine Hat Sunrise, Pincher Creek, Ponoka, Rocky Mountain House</t>
  </si>
  <si>
    <t>Provide funds for expansion of local food bank.</t>
  </si>
  <si>
    <t>To provide medicines to treat people daily at the Lifeline Ngogzo Center in Malawi.</t>
  </si>
  <si>
    <t>Provide funding for furniture in a Calgary shelter which provides protection to women and children who are victims of domestic violence.</t>
  </si>
  <si>
    <t>To upgrade the quality of education at the Lasky School and Kravanh Bright Future Center in Pursat Province, Cambodia through the provision of school supplies and training of teachers.</t>
  </si>
  <si>
    <t xml:space="preserve">Calgary West - (Note this is a 14-15 grant funded from the contingency portion of 13-14 DDF)                          </t>
  </si>
  <si>
    <t>Provide furnishings and textbooks for Primary School of APU – Malawi Girls on the Move School.</t>
  </si>
  <si>
    <t>Provide funding to enable students to continue with their schooling in Nepal. Funds will be directed to cover costs of</t>
  </si>
  <si>
    <t>school stationery, food, uniforms and tuition.</t>
  </si>
  <si>
    <t>Provide funding towards the purchase of fuel to reposition emergency vehicles donated by Alberta communities to poor villages in Mexico.</t>
  </si>
  <si>
    <t>Provide funding towards the purchase of a 24-passenger bus for the Boys &amp; Girls Club of Lethbridge: bus to be used for transporting school-age children between the Boys &amp; Girls Centre and their schools prior to and after regular school hours.</t>
  </si>
  <si>
    <t>$1,758 Project</t>
  </si>
  <si>
    <t>Construct washrooms and a shower facility adjacent to a kindergarten school in Jalisco, Mexico.</t>
  </si>
  <si>
    <t>Funding for a vocational training team to travel to Vietnam to educate parents on caring for their children afflicted with cerebral palsy.</t>
  </si>
  <si>
    <t>Rotarian Critchley to travel to Guatemala to assess viability of establishing a health center.</t>
  </si>
  <si>
    <t>Rotarian Pritchard to travel to Nepal to plan a micro hydro project.</t>
  </si>
  <si>
    <t>Rotarian Bouchard to travel to Lviv, Ukraine to plan a first aid training program.</t>
  </si>
  <si>
    <t>Administration Costs</t>
  </si>
  <si>
    <t>$1715 Admin</t>
  </si>
  <si>
    <t>Allowable expense for administering DDF.</t>
  </si>
  <si>
    <t>TOTAL DISTRICT GRANTS PORTION OF 2013-14 DDF</t>
  </si>
  <si>
    <t>$CDN58,273*</t>
  </si>
  <si>
    <r>
      <t>Calgary Chinook - (Note this is a 14-15 grant funded from the contingency portion of 13-14 DDF)</t>
    </r>
    <r>
      <rPr>
        <sz val="9"/>
        <color theme="1"/>
        <rFont val="Arial"/>
        <family val="2"/>
      </rPr>
      <t xml:space="preserve">                          </t>
    </r>
  </si>
  <si>
    <r>
      <t xml:space="preserve">Rotarian Chinnery to travel to Honduras to plan the supply of fresh water to </t>
    </r>
    <r>
      <rPr>
        <sz val="11"/>
        <color theme="1"/>
        <rFont val="Arial"/>
        <family val="2"/>
      </rPr>
      <t>in the community of Las Camelias.</t>
    </r>
  </si>
  <si>
    <t>* Actual amount of funds received in the 13-14 District Block Grant was $57,153. The remaining $1,100 of funding came from the $1,500 pool
of unspent block grant funds accrued during years 09-10, 10-11 and 11-12. The Rotary Foundation permits districts to retain up to a maximum of $500 of unspent funds from each district block grant and to direct these retained funds to eligible future projects.</t>
  </si>
  <si>
    <t>2013-14 DISTRICT BLOCK GRANT REPORT</t>
  </si>
  <si>
    <t>Total 14-15 DDF Funding Directed to Brooks 15-16 Scholarship Grant</t>
  </si>
  <si>
    <t>2015/16 DISTRICT BLOCK APPLICATION TO TRF</t>
  </si>
  <si>
    <t>Amount of Grant Applied for ($CDN)</t>
  </si>
  <si>
    <t>Amount of Grant Applied for
($US)</t>
  </si>
  <si>
    <t>Administration</t>
  </si>
  <si>
    <t>Grant-related administrative expenses</t>
  </si>
  <si>
    <t>Health: volunteer services</t>
  </si>
  <si>
    <t>Rotarians'travel to various international destinations to scope out potential district or global grants.</t>
  </si>
  <si>
    <t>Contingency</t>
  </si>
  <si>
    <t>Undefined needs.</t>
  </si>
  <si>
    <t>Community development: general</t>
  </si>
  <si>
    <t>Provide warehouse and maintenance equipment for the recently expanded Airdrie Foodbank.</t>
  </si>
  <si>
    <t>Health: general</t>
  </si>
  <si>
    <t>To sponsor a medical conference in Quy Nhon, Vietnam for local physicians, 4th year Vietnamese medical Students, physiotherapists and occupational therapists to upgrade their skills in Cerebral Palsy treatment procedures.</t>
  </si>
  <si>
    <t>Use this district VTT to provide training in Nha Trang, Vietnam to local physiotherapists in the care of Cerebral Palsy children by professionals from outside the country.</t>
  </si>
  <si>
    <t>Education: scholarship</t>
  </si>
  <si>
    <t>To provide scholarships to graduates of Western Canada High School for post-secondary study.</t>
  </si>
  <si>
    <t>To support the Interact Club of Western Canada High School by adding to the funds raised by it for the International Mental Health Research Organization.</t>
  </si>
  <si>
    <t>Calgary Centenial</t>
  </si>
  <si>
    <t>Education: general</t>
  </si>
  <si>
    <t>Building a dormitory for 20 students at a Girls' School for hill tribe youth in Northern Thailand.</t>
  </si>
  <si>
    <t>To fund eligible expenses associated with sponsorship of inbound and outbound youth exchange students.</t>
  </si>
  <si>
    <t>Provide LED lighting systems and instruction on their maintenance in homes and schools located in the Mayanmar States of Loi-Kaw Wan Shan &amp; Karan which are occupied by displaced Burmese families.</t>
  </si>
  <si>
    <t>To provide scholarships to graduates of selected Calgary high schools for post-secondary study.</t>
  </si>
  <si>
    <t>Education: literacy</t>
  </si>
  <si>
    <t>Provide training for volunteers to assist the staff of day cares and day homes to be better prepared to read to the children, provide books for the day cares and day homes and books for the children to take home to read with their families in the Calgary area.</t>
  </si>
  <si>
    <t>To fund eligible expenses associated with the sponsorship of our club's inbound exchange student, outbound parent orientation and/or support of an Interact or Rotaract initiated project.</t>
  </si>
  <si>
    <t>This project is a collaboration with the Rotary Club of Calgary West to provide funding for home construction materials including concrete, lumber, doors, windows, roof shingles, etc and basic household furniture (table, bunkbeds, etc) for five impoverished families in Tijuana State, Mexico. These five homes will house approximately 25 family members. This project will be undertaken in co-operation with Youth With a Mission Homes of Hope and Calgary Rotarians will travel to Mexico to volunteer in construction of the simple structures.</t>
  </si>
  <si>
    <t>To award a scholarship to a student selected by St. Mary's University based on criteria provided by the Club.</t>
  </si>
  <si>
    <t>Water: supply/access</t>
  </si>
  <si>
    <t>Provide funding for  a project in Guatemala to be undertaken in co-operation with Help for the Highlands of Guatemala Society. The funds will be used fo 10 pairs of biosand water filters and improved wood stoves, tutoring of sponsored children, teaching supplies for elementary schools and business training for families and the local non-profit partner.</t>
  </si>
  <si>
    <t>To provide scholarships to graduates of the Louise Dean School for post-secondary study.</t>
  </si>
  <si>
    <t>Grant will supplement existing Club financial commitment to sponsor outbound student in the Youth Exchange Program.</t>
  </si>
  <si>
    <t>Calgary Olympic</t>
  </si>
  <si>
    <t xml:space="preserve">Provide funding to complete construction of the final section of a multi-use recreational and commuter (walking, running, cycling, rollerblading) route between Calgary and Cochrane via Glenbow Ranch Provincial Park (GRPP).  The project will be managed by Glenbow Ranch Park Foundation </t>
  </si>
  <si>
    <t>To fund a one year program of 'NSTEP EAT WALK LIVE for St. Peter school in Calgary plus additional support for parents who are mostly new Canadians. The program is designed to close the gap in knowledge regarding knowing, understanding and applying Canada's Food Guide of what to buy at a grocery store. In the first year, this program will benefit 366  students, (Pre-Kindergarten 32 plus 330 Kindergarten to Grade 6) 18 teachers and in subsequent years the new students entering St. Peter school in Pre-Kindergarten and Kindergarten to Grade 6.</t>
  </si>
  <si>
    <t>This project is to purchase and erect three, 25 ft. flag poles at the Community Centre in Waterton, Alberta with US, Cdn and Rotary flags.  The project costs also include the placement of concrete pilings to support the poles. Waterton is the Canadian location in the Waterton-Glacier International Peace Park where Rotarians from Districts 5360, 5370, 5080 and 5390 continue to meet semi-annually since 1932 to commemorate the peace and goodwill shared by Canada and United States. Waterton-Glacier was the world's first international peace park to be created by an initiative of District 5360 Rotarians.</t>
  </si>
  <si>
    <t>This project is a collaboration with the Rotary Club of Calgary Fish Creek to provide funding for home construction materials including concrete, lumber, doors, windows, roof shingles, etc and basic household furniture (table, bunkbeds, etc) for five impoverished families in Tijuana State, Mexico. These five homes will house approximately 25 family members. This project will be undertaken in co-operation with Youth With a Mission Homes of Hope and Calgary Rotarians will travel to Mexico to volunteer in construction of the simple structures.</t>
  </si>
  <si>
    <t>To fund scholarships for students participating in the Motive Action Mechanical Training Program.</t>
  </si>
  <si>
    <t xml:space="preserve">To facilitate the return to school of children in Koinadugu District of Northern Sierra Leone which were affected by the school closures enacted in July 2014 in the midst of the Ebola epidemic. The funds will repair water wells and latrines; be used to purchase and repair school furniture; pay for repairs to floors, walls, and leaky roofs, as well as necessary repainting; and will cover the repair or replacement of damaged blackboards. CAUSE Canada has 85 Sierra Leonean staff already conducting Ebola-related public health programs who will do the required school staff training. </t>
  </si>
  <si>
    <t>To fund inbound/outbound youth exchange student orientation and inbound/outbound cousellor training.</t>
  </si>
  <si>
    <t>Provide funding for a composite playground structure in a new handicap-accessible lighted playground in Cardston.</t>
  </si>
  <si>
    <t>To provide scholarships to graduates of Cardston High School for post-secondary study.</t>
  </si>
  <si>
    <t>Fort Macleod</t>
  </si>
  <si>
    <t>In collaboration with the Rotary Clubs of Lethbridge Sunrise, Pincher Creek and Kindersley to acquire decommissioned fire trucks, ambulances and school buses in Canada and deliver same to communities in need that are located in the states of Sinaloa, Nayarit and Jalisco, Mexico.</t>
  </si>
  <si>
    <t>In collaboration with the Rotary Clubs of Lethbridge Sunrise, Pincher Creek and Fort Macleod to acquire decommissioned fire trucks, ambulances and school buses in Canada and deliver same to communities in need that are located in the states of Sinaloa, Nayarit and Jalisco, Mexico.</t>
  </si>
  <si>
    <t>To grant four scholarships; one to a graduating student in each of the three local high schools and one to a student enrolled in a post secondary-course at the local regional college.</t>
  </si>
  <si>
    <t>To provide funding for building two new furnished classrooms at the Turkana Education Centre at Lodwar, Kenya. The project will be managed by the co-operating NGO, A Better World.</t>
  </si>
  <si>
    <t>To provide scholarships to graduates of four local high schools for post-secondary study.</t>
  </si>
  <si>
    <t>To upgrade the qualifications and experience of the teaching staff at APU Malawi by sponsoring one or more existing teachers at the school
for a Student Directed Diploma at the University of Lethbridge and provide the teacher(s)with a cultural experience of Canada.</t>
  </si>
  <si>
    <t xml:space="preserve">To award a scholarship to a student from Lethbridge who is attending a post-secondary program in Canada. </t>
  </si>
  <si>
    <t>To fund, in part, the club's cost of its inbound/outbound Rotary Youth Exchange Program and RYLA Program.</t>
  </si>
  <si>
    <t>Provide between 10 to 12 pieces of outdoor fitness or gym equipment  the playground in the local Ravine Park.</t>
  </si>
  <si>
    <t>In collaboration with the Rotary Clubs of Fort Macleod, Pincher Creek and Kindersley to acquire decommissioned fire trucks, ambulances and school buses in Canada and deliver same to communities in need that are located in the states of Sinaloa, Nayarit and Jalisco, Mexico.</t>
  </si>
  <si>
    <t>To award scholarships to three local students pursuing post-secondary studies.</t>
  </si>
  <si>
    <t>Grant will be used to establish an Interact Club at the Lethbridge Collegiate Institue High School.</t>
  </si>
  <si>
    <t>Med Hat Sunrise</t>
  </si>
  <si>
    <t>To fund the addition of a classroom to the Llano Grande Junior High School in Llano Grande, Cabo Corrientes, Jalisco, Mexico.</t>
  </si>
  <si>
    <t>To provide a scholarship for a single parent attending the Medicine Hat College.</t>
  </si>
  <si>
    <t>To fund scholarships to one student from each of the two local school districts.</t>
  </si>
  <si>
    <t xml:space="preserve">Provide funding for the establishment of a community kitchen which will among other benefits serve as an educational training center for culinary classes reinforcing safety, economics, preparation and nutritional value of local food production. </t>
  </si>
  <si>
    <t>In collaboration with the Rotary Clubs of Fort Macleod, Lethbridge Sunrise and Kindersley to acquire decommissioned fire trucks, ambulances and school buses in Canada and deliver same to communities in need that are located in the states of Sinaloa, Nayarit and Jalisco, Mexico.</t>
  </si>
  <si>
    <t>To fund the expense of the Club's RYLA and long-term Youth Exchange Programs.</t>
  </si>
  <si>
    <t>To build a fully  accessible playground for the newly renovated and repurposed Elementary School in Ponoka. The grant money will fund the skirting and  ground preparation as well as a portion of the cost for the playground equipment.</t>
  </si>
  <si>
    <t>To award scholarships to three high school students in Ponoka for post-secondary education.</t>
  </si>
  <si>
    <t>Raymond</t>
  </si>
  <si>
    <t>To purchase 2 Baritone Saxophones and tympany drum covers for the local Junior and Senior High School Band Programs.</t>
  </si>
  <si>
    <t>Provide funding to furnish and equip a craft room in a home dedicated to assist victims of human trafficking.</t>
  </si>
  <si>
    <t>Rocky Mtn House</t>
  </si>
  <si>
    <t>To fund local materials and labor required for the remaining concrete work,  bedding and kitchen furnishings of the recently built tourist lodge on the Black Volta River at Wechiau, Ghana. This project will benefit all members of the Wechiau community, as the community cooperative has increased social programs and safety with proceeds from this economic development project</t>
  </si>
  <si>
    <t>To provide scholarships to local students pursuing post-secondary studies or apprenticeship training.</t>
  </si>
  <si>
    <t>To fund beds, monitors, carts, and instruments in the refurbished delivery room of the local hospital.</t>
  </si>
  <si>
    <t>To provide scholarships to graduates of H. J. Cody High School for post-secondary study.</t>
  </si>
  <si>
    <t>NOTE: 2015-16 Brooks Scholarship Grant for $2000 is not included in the list as it will be funded with remaining 14-15 DBG Funds.</t>
  </si>
  <si>
    <t xml:space="preserve"> </t>
  </si>
  <si>
    <t xml:space="preserve"> Final 2016/17 DISTRICT BLOCK APPLICATION TO TRF</t>
  </si>
  <si>
    <t>Travel Grants Allocation</t>
  </si>
  <si>
    <t>Renovate a fruit sorting and storage facility in Columbia used by a group home and shared with neighbouring farmers</t>
  </si>
  <si>
    <t>To Build an Acessible playground for the newly renovated and repurposed Elementary School in Ponoka.</t>
  </si>
  <si>
    <t>Information Centers at Atlas Coal Mine in Drumheller</t>
  </si>
  <si>
    <t xml:space="preserve"> It will provide education to school children in Dhaka, Bangladesh who do not have other access to learning. </t>
  </si>
  <si>
    <t>Community Develoipment</t>
  </si>
  <si>
    <t>Build a security fence &amp; train security staff to provide protection and security for students and staff.</t>
  </si>
  <si>
    <t>To assist Mayan school children to become fluent in Spanish. School instruction is provided in Spanish only. They speak mainly Kaqickel.</t>
  </si>
  <si>
    <t>Construct 6 homes for needy folks in Tijuana State Mexico</t>
  </si>
  <si>
    <t>Refugee Support</t>
  </si>
  <si>
    <t xml:space="preserve">Provide material support for Syrian Refugees arriving in Calgary, 2016-17. The Rotary Club of Calgary has a program to ensure rapid settlement of refugees with mentoring, equipping families with free furniture and kitchen essentials.  </t>
  </si>
  <si>
    <t>Expand existing nursery to include a Toddler Room at Louise Dean School for Unwed mothers</t>
  </si>
  <si>
    <t>Health</t>
  </si>
  <si>
    <t>In Canada 1.6 million children are overweight or obese. NSTEP's goal is to educate teachers and children about healthy eating activity, positive social environments, mental well being for healthy habits for LIFE</t>
  </si>
  <si>
    <t>Small Business</t>
  </si>
  <si>
    <t>To offer training and start-up materials for various small business opportunities to needy elders and families in Uganda.</t>
  </si>
  <si>
    <t>Calgary Millennium</t>
  </si>
  <si>
    <t>Education and health</t>
  </si>
  <si>
    <t>Help for the Highlands of Guatemala Society (HHGS), the cooperating agency, has worked with the community of Quiacquix for 7 years. This project installs Biosand filters, improves wood stoves and provides scholarships.</t>
  </si>
  <si>
    <t>Health and Education</t>
  </si>
  <si>
    <t xml:space="preserve">This food security project in Guatemala is intended to help 120 extended family groups, with an estimated 1000 children and pregnant women, to achieve self-sufficiency in nutrition over three years. </t>
  </si>
  <si>
    <t>Community Development: general</t>
  </si>
  <si>
    <t>The project is in Mexico and consists of two items: To build a washroom for the primary school, as well as to replace the existing roof and renovate the school structure, due to the cracks in the walls.</t>
  </si>
  <si>
    <t>Repair and Improve School infrastructure in Mexico,to improve health and safety for pupils and staff such that children’s learning environment is conducive to improved outcomes.</t>
  </si>
  <si>
    <t>Medicine Hat</t>
  </si>
  <si>
    <t xml:space="preserve">The purpose of the Club Santa Lucia project in Nicaragua, is to improve the living standards of the Hogar de Ancianos Sta Lucia Home for seniors who have physical limitations, mental challenges or who have been abandoned. </t>
  </si>
  <si>
    <t>Health: Vehicles</t>
  </si>
  <si>
    <t>The purpose is to collect and deliver decommissioned emergency service vehicles and handi buses to communities in Mexico in the states of Sinaloa, Nayarit and Jalisco.</t>
  </si>
  <si>
    <t>Health Vehicles</t>
  </si>
  <si>
    <t>To provide paved walking path along the creek from Lions Park to the Lee Creek Golf course</t>
  </si>
  <si>
    <t>Medicine Hat Saamis</t>
  </si>
  <si>
    <t>Medicine Hat is home to the historic clay district which is centred on three plants which, in their prime, produced nationally renowned ceramic ware and bricks: Medicine Hat Potteries, Medalta Potteries and IXL Bricks. These three plants were connected by a rail line which extended to downtown Medicine Hat. Medalta Potteries is already a well-known educational and tourist destination and IXL had begun an artists-in-residence program for a variety of crafts. The Saamis Rotary Club is proposing to resurrect the rail link between the facilities - and ultimately downtown.</t>
  </si>
  <si>
    <t>Community playground expansion. This neighbourhood has grown substantially and the playground is too small. This expansion will creat a safer area of play for the local children.</t>
  </si>
  <si>
    <t>Community development &amp; Education</t>
  </si>
  <si>
    <t xml:space="preserve"> To provide a sustainable educational facility that will benefit disadvantaged children from poverty stricken families in Mikese village and area in Morogoro District in Tanzania     </t>
  </si>
  <si>
    <t>Community Developemant</t>
  </si>
  <si>
    <t>To provide a safe and secure home at the Central Alberta Pregnancy Care centre, for young families in the early years of their childrens’ lives.</t>
  </si>
  <si>
    <t>Education: Scholarship</t>
  </si>
  <si>
    <t>This grant will be used to augment scholarships to a value of $1,000 for 3 high school students.</t>
  </si>
  <si>
    <t>Scholarships Given to graduating students from all Lacombe high schools.</t>
  </si>
  <si>
    <t>The scholarship will be awarded to a student graduating from a high school in Letbridge and who will be entering a post secondary program in 2017-18.</t>
  </si>
  <si>
    <t xml:space="preserve">We plan to have 3 - $1000 scholarships available for students attending post secondary schools. </t>
  </si>
  <si>
    <t xml:space="preserve">Funding of multiple scholarships for graduating students of the Motive Action Mechanical Training Program who have become employed and registered in an Alberta trade apprenticeship.  </t>
  </si>
  <si>
    <t>Calgary Fish Creeek</t>
  </si>
  <si>
    <t xml:space="preserve">St Mary's University College, Calgary, AB  It is a scholarship that is awarded each year to a deserving student as outlined in our St Mary's University/Rotary Club of Fish Creek agreement.
</t>
  </si>
  <si>
    <t>This grant will be used to provide scholarships to students continuing their post-secondary studies.  With club matching, two scholarships of $1500 each will be awarded during the 2016-2017 school year.</t>
  </si>
  <si>
    <t>The grant will be used to supply a scholarship for a single parent at the Medicine Hat College</t>
  </si>
  <si>
    <t xml:space="preserve">The grant will leverage Calgary North's ongoing capacity to fund student scholarships at Louise Dean School, Calgary.  </t>
  </si>
  <si>
    <t>Grant a total of 4 scholarships.  Three scholarships to be allocated to graduating Grade 12 students in the following communities - Kindersley, Marengo, Eatonia and Eston, Sask.  The 4th scholarship will be granted to a student enrolled in a post secondary course at Great Plains College - Kindersley location - this is the local regional college.</t>
  </si>
  <si>
    <t xml:space="preserve">Leaders of Tomorrow Scholarship : The Leaders of Tomorrow program acknowledges youth who have made outstanding contributions to our community through volunteering. </t>
  </si>
  <si>
    <t>The Youth Service Committee will work with Canmore Collegiate High School to select worthy candidates who are studying in the four identified fields. The Youth Service Committee will be responsible for using this money for the intended purpose.</t>
  </si>
  <si>
    <t>Each year we give out two scholarships of $1,000.00 each, the club president presents this award at the granduation ceremonies, these ceremonies are attended by most people in the community.</t>
  </si>
  <si>
    <t xml:space="preserve">A total of 2 Rotary Club of Okotoks Career Opportunity Bursaries will be awarded, one each to a qualifying student attending high school in Okotoks in the Foothills School Division and Christ the Redeemer School Division. </t>
  </si>
  <si>
    <t>This grant will be matched to give a$1000 scholarship to a local student of Olds College.</t>
  </si>
  <si>
    <t>Vocational Training</t>
  </si>
  <si>
    <t>This project will be patterned on the highly successful approach used by No Ordinary Journey Foundaton (NOFJ) in a similar program executed in Hue's Rehabilitation Centre in Central Vietnam in 2016. That project involved providing therapist training on how to deal with cerebral palsy (CP). In addition, a conference on CP provided information on the benefits of training on how to deal with cerebral palsy to a wider audience. This year's project is a joint undertaking of four District 5360 clubs to train a different group of therapists in a region of Southern Vietnam, located some 1100 km. from Hue where the prior training took place. Therapists from 10 provinces in this region will be trained along with families that have children afflicted with CP.</t>
  </si>
  <si>
    <t>This project will be patterned on the highly successful approach used by No Ordinary Journey Foundaton (NOFJ) in a similar program executed in Hue's Rehabilitation Centre in Central Vietnam in 2016. That project involved providing therapist training on how to deal with cerebral palsy (CP). In addition, a conference on CP provided information on the benefits of training on how to deal with cerebral palsy to a wider audience.  This year's project is a joint undertaking of four District 5360 clubs to train a different group of therapists in a region of Southern Vietnam, located some 1100 km. from Hue where the prior training took place. Therapists from 10 provinces in this region will be trained along with families that have children afflicted with CP.</t>
  </si>
  <si>
    <t>Youth Grants</t>
  </si>
  <si>
    <t>Grant will supplement existing Club commitment to sponsor an inbound and outbound student in 2017/18.  More specifically, the grant funds will assist the Club to pre-pay related fees and support counsellor training in the 2016/17 Rotary year.</t>
  </si>
  <si>
    <t>This will be used for the Inbound French students rocky mountain trip, Peace Park registration, Inbound Orientation weekend, Outbound Orientation weekends, Inbound and Outbound Counsellor Orientation and Inbound school fee costs.</t>
  </si>
  <si>
    <t>To fund various youth exchange program expenses such as trip, travel, events for our outbound and inbound students.</t>
  </si>
  <si>
    <t>Inbound &amp; Outbound Programs</t>
  </si>
  <si>
    <t xml:space="preserve">For Inbound and Outbound Student Orientations and for Inbound and Outbound Counsellor Training, Inbound Student school fees </t>
  </si>
  <si>
    <t>These three were for house in El Salvador</t>
  </si>
  <si>
    <t>Ultra Sound machine for Siddhi Hospital in Nepal.</t>
  </si>
  <si>
    <t>These projects were covered by the contingency from previous year and awarded in July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</si>
</sst>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_);[Red]\(&quot;$&quot;#,##0\)"/>
    <numFmt numFmtId="165" formatCode="&quot;$&quot;#,##0"/>
    <numFmt numFmtId="169" formatCode="_-&quot;$&quot;* #,##0_-;\-&quot;$&quot;* #,##0_-;_-&quot;$&quot;* &quot;-&quot;??_-;_-@_-"/>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4"/>
      <color theme="1"/>
      <name val="Calibri"/>
      <family val="2"/>
      <scheme val="minor"/>
    </font>
    <font>
      <sz val="16"/>
      <color theme="1"/>
      <name val="Arial"/>
      <family val="2"/>
    </font>
    <font>
      <b/>
      <sz val="10"/>
      <color indexed="8"/>
      <name val="Arial"/>
      <charset val="1"/>
    </font>
    <font>
      <b/>
      <sz val="10"/>
      <color indexed="8"/>
      <name val="Arial"/>
      <family val="2"/>
    </font>
    <font>
      <sz val="8"/>
      <color indexed="8"/>
      <name val="Arial"/>
      <charset val="1"/>
    </font>
    <font>
      <sz val="8"/>
      <color indexed="8"/>
      <name val="Arial"/>
      <family val="2"/>
    </font>
    <font>
      <sz val="8"/>
      <color theme="1"/>
      <name val="Arial"/>
      <family val="2"/>
    </font>
    <font>
      <sz val="8"/>
      <name val="Arial"/>
      <family val="2"/>
    </font>
    <font>
      <sz val="8"/>
      <name val="Arial"/>
      <charset val="1"/>
    </font>
    <font>
      <sz val="8"/>
      <color rgb="FF1B5585"/>
      <name val="Verdana"/>
      <family val="2"/>
    </font>
    <font>
      <b/>
      <sz val="12"/>
      <color theme="1"/>
      <name val="Calibri"/>
      <family val="2"/>
      <scheme val="minor"/>
    </font>
    <font>
      <sz val="12"/>
      <color theme="1"/>
      <name val="Arial"/>
      <family val="2"/>
    </font>
    <font>
      <sz val="10"/>
      <color theme="1"/>
      <name val="Arial"/>
      <family val="2"/>
    </font>
    <font>
      <u/>
      <sz val="11"/>
      <color theme="1"/>
      <name val="Calibri"/>
      <family val="2"/>
      <scheme val="minor"/>
    </font>
    <font>
      <b/>
      <sz val="12"/>
      <color theme="1"/>
      <name val="Arial"/>
      <family val="2"/>
    </font>
    <font>
      <b/>
      <sz val="10"/>
      <color theme="1"/>
      <name val="Arial"/>
      <family val="2"/>
    </font>
    <font>
      <sz val="9"/>
      <color theme="1"/>
      <name val="Arial"/>
      <family val="2"/>
    </font>
    <font>
      <sz val="11"/>
      <color theme="1"/>
      <name val="Arial"/>
      <family val="2"/>
    </font>
    <font>
      <b/>
      <i/>
      <sz val="14"/>
      <color theme="1"/>
      <name val="Arial"/>
      <family val="2"/>
    </font>
    <font>
      <b/>
      <sz val="14"/>
      <color theme="1"/>
      <name val="Arial"/>
      <family val="2"/>
    </font>
    <font>
      <sz val="10"/>
      <name val="Calibri"/>
      <family val="2"/>
      <scheme val="minor"/>
    </font>
    <font>
      <sz val="11"/>
      <name val="Calibri"/>
      <family val="2"/>
      <scheme val="minor"/>
    </font>
    <font>
      <sz val="11"/>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0"/>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cellStyleXfs>
  <cellXfs count="161">
    <xf numFmtId="0" fontId="0" fillId="0" borderId="0" xfId="0"/>
    <xf numFmtId="0" fontId="0" fillId="0" borderId="0" xfId="0" applyAlignment="1">
      <alignment wrapText="1"/>
    </xf>
    <xf numFmtId="0" fontId="18" fillId="0" borderId="0" xfId="0" applyFont="1" applyAlignment="1">
      <alignment wrapText="1"/>
    </xf>
    <xf numFmtId="1" fontId="0" fillId="0" borderId="0" xfId="0" applyNumberFormat="1"/>
    <xf numFmtId="0" fontId="18" fillId="0" borderId="10" xfId="0" applyFont="1" applyBorder="1" applyAlignment="1">
      <alignment wrapText="1"/>
    </xf>
    <xf numFmtId="0" fontId="0" fillId="0" borderId="10" xfId="0" applyBorder="1" applyAlignment="1">
      <alignment wrapText="1"/>
    </xf>
    <xf numFmtId="0" fontId="18" fillId="0" borderId="0" xfId="0" applyFont="1" applyAlignment="1">
      <alignment vertical="center" wrapText="1"/>
    </xf>
    <xf numFmtId="1" fontId="0" fillId="0" borderId="0" xfId="0" applyNumberFormat="1" applyAlignment="1">
      <alignment vertical="center"/>
    </xf>
    <xf numFmtId="0" fontId="0" fillId="0" borderId="0" xfId="0" applyAlignment="1">
      <alignment vertical="center" wrapText="1"/>
    </xf>
    <xf numFmtId="0" fontId="18" fillId="0" borderId="11" xfId="0" applyFont="1" applyBorder="1" applyAlignment="1">
      <alignment vertical="center" wrapText="1"/>
    </xf>
    <xf numFmtId="1" fontId="0" fillId="0" borderId="11" xfId="0" applyNumberFormat="1" applyBorder="1" applyAlignment="1">
      <alignment vertical="center"/>
    </xf>
    <xf numFmtId="0" fontId="18" fillId="0" borderId="0" xfId="0" applyFont="1" applyAlignment="1">
      <alignment horizontal="left" vertical="center" wrapText="1"/>
    </xf>
    <xf numFmtId="0" fontId="21" fillId="33" borderId="12" xfId="0" applyFont="1" applyFill="1" applyBorder="1" applyAlignment="1" applyProtection="1">
      <alignment vertical="top" wrapText="1" readingOrder="1"/>
      <protection locked="0"/>
    </xf>
    <xf numFmtId="0" fontId="22" fillId="33" borderId="12" xfId="0" applyFont="1" applyFill="1" applyBorder="1" applyAlignment="1" applyProtection="1">
      <alignment vertical="top" wrapText="1" readingOrder="1"/>
      <protection locked="0"/>
    </xf>
    <xf numFmtId="0" fontId="22" fillId="33" borderId="12" xfId="0" applyFont="1" applyFill="1" applyBorder="1" applyAlignment="1" applyProtection="1">
      <alignment horizontal="center" wrapText="1" readingOrder="1"/>
      <protection locked="0"/>
    </xf>
    <xf numFmtId="0" fontId="16" fillId="34" borderId="12" xfId="0" applyFont="1" applyFill="1" applyBorder="1" applyAlignment="1">
      <alignment horizontal="center" wrapText="1"/>
    </xf>
    <xf numFmtId="0" fontId="23" fillId="0" borderId="12" xfId="0" applyFont="1" applyBorder="1" applyAlignment="1" applyProtection="1">
      <alignment vertical="top" wrapText="1" readingOrder="1"/>
      <protection locked="0"/>
    </xf>
    <xf numFmtId="0" fontId="24" fillId="0" borderId="12" xfId="0" applyFont="1" applyBorder="1" applyAlignment="1" applyProtection="1">
      <alignment vertical="top" wrapText="1" readingOrder="1"/>
      <protection locked="0"/>
    </xf>
    <xf numFmtId="1" fontId="23" fillId="0" borderId="12" xfId="0" applyNumberFormat="1" applyFont="1" applyBorder="1" applyAlignment="1" applyProtection="1">
      <alignment vertical="top" wrapText="1" readingOrder="1"/>
      <protection locked="0"/>
    </xf>
    <xf numFmtId="0" fontId="25" fillId="0" borderId="12" xfId="0" applyFont="1" applyBorder="1" applyAlignment="1">
      <alignment vertical="top"/>
    </xf>
    <xf numFmtId="0" fontId="25" fillId="0" borderId="12" xfId="0" applyFont="1" applyBorder="1"/>
    <xf numFmtId="0" fontId="23" fillId="0" borderId="12" xfId="0" applyFont="1" applyBorder="1" applyAlignment="1" applyProtection="1">
      <alignment horizontal="left" vertical="top" wrapText="1" readingOrder="1"/>
      <protection locked="0"/>
    </xf>
    <xf numFmtId="0" fontId="26" fillId="34" borderId="12" xfId="0" applyFont="1" applyFill="1" applyBorder="1" applyAlignment="1" applyProtection="1">
      <alignment vertical="top" wrapText="1" readingOrder="1"/>
      <protection locked="0"/>
    </xf>
    <xf numFmtId="1" fontId="26" fillId="34" borderId="12" xfId="0" applyNumberFormat="1" applyFont="1" applyFill="1" applyBorder="1" applyAlignment="1">
      <alignment vertical="top"/>
    </xf>
    <xf numFmtId="0" fontId="26" fillId="34" borderId="12" xfId="0" applyFont="1" applyFill="1" applyBorder="1" applyAlignment="1">
      <alignment vertical="top"/>
    </xf>
    <xf numFmtId="0" fontId="27" fillId="34" borderId="12" xfId="0" applyFont="1" applyFill="1" applyBorder="1" applyAlignment="1" applyProtection="1">
      <alignment vertical="top" wrapText="1" readingOrder="1"/>
      <protection locked="0"/>
    </xf>
    <xf numFmtId="0" fontId="0" fillId="0" borderId="12" xfId="0" applyBorder="1"/>
    <xf numFmtId="3" fontId="28" fillId="0" borderId="12" xfId="0" applyNumberFormat="1" applyFont="1" applyBorder="1"/>
    <xf numFmtId="0" fontId="24" fillId="34" borderId="12" xfId="0" applyFont="1" applyFill="1" applyBorder="1" applyAlignment="1" applyProtection="1">
      <alignment vertical="top" wrapText="1" readingOrder="1"/>
      <protection locked="0"/>
    </xf>
    <xf numFmtId="1" fontId="27" fillId="34" borderId="12" xfId="0" applyNumberFormat="1" applyFont="1" applyFill="1" applyBorder="1" applyAlignment="1" applyProtection="1">
      <alignment vertical="top" wrapText="1" readingOrder="1"/>
      <protection locked="0"/>
    </xf>
    <xf numFmtId="1" fontId="0" fillId="0" borderId="12" xfId="0" applyNumberFormat="1" applyBorder="1"/>
    <xf numFmtId="0" fontId="0" fillId="0" borderId="0" xfId="0" applyBorder="1"/>
    <xf numFmtId="0" fontId="29" fillId="0" borderId="0" xfId="0" applyFont="1" applyBorder="1"/>
    <xf numFmtId="0" fontId="0" fillId="0" borderId="13" xfId="0" applyBorder="1"/>
    <xf numFmtId="0" fontId="20" fillId="0" borderId="0" xfId="0" applyFont="1" applyBorder="1" applyAlignment="1">
      <alignment horizontal="center"/>
    </xf>
    <xf numFmtId="0" fontId="18" fillId="0" borderId="12" xfId="0" applyFont="1" applyBorder="1" applyAlignment="1">
      <alignment horizontal="center" wrapText="1"/>
    </xf>
    <xf numFmtId="165" fontId="18" fillId="0" borderId="12" xfId="0" applyNumberFormat="1" applyFont="1" applyBorder="1"/>
    <xf numFmtId="165" fontId="0" fillId="0" borderId="0" xfId="0" applyNumberFormat="1"/>
    <xf numFmtId="165" fontId="18" fillId="0" borderId="0" xfId="0" applyNumberFormat="1" applyFont="1"/>
    <xf numFmtId="0" fontId="0" fillId="0" borderId="12" xfId="0" applyBorder="1" applyAlignment="1">
      <alignment horizontal="center" wrapText="1"/>
    </xf>
    <xf numFmtId="165" fontId="18" fillId="0" borderId="12" xfId="0" applyNumberFormat="1" applyFont="1" applyBorder="1" applyAlignment="1">
      <alignment vertical="center"/>
    </xf>
    <xf numFmtId="0" fontId="0" fillId="0" borderId="0" xfId="0" applyAlignment="1">
      <alignment wrapText="1"/>
    </xf>
    <xf numFmtId="0" fontId="0" fillId="0" borderId="0" xfId="0" applyAlignment="1">
      <alignment horizontal="right"/>
    </xf>
    <xf numFmtId="165" fontId="0" fillId="0" borderId="0" xfId="0" applyNumberFormat="1" applyAlignment="1">
      <alignment horizontal="right"/>
    </xf>
    <xf numFmtId="165" fontId="0" fillId="0" borderId="0" xfId="0" applyNumberFormat="1" applyFont="1"/>
    <xf numFmtId="0" fontId="0" fillId="0" borderId="0" xfId="0" applyAlignment="1">
      <alignment wrapText="1"/>
    </xf>
    <xf numFmtId="0" fontId="18" fillId="0" borderId="14" xfId="0" applyFont="1" applyBorder="1" applyAlignment="1">
      <alignment horizontal="left"/>
    </xf>
    <xf numFmtId="0" fontId="18" fillId="0" borderId="14" xfId="0" applyFont="1" applyBorder="1" applyAlignment="1"/>
    <xf numFmtId="0" fontId="18" fillId="0" borderId="14" xfId="0" applyFont="1" applyBorder="1" applyAlignment="1">
      <alignment wrapText="1"/>
    </xf>
    <xf numFmtId="0" fontId="0" fillId="0" borderId="14" xfId="0" applyBorder="1" applyAlignment="1"/>
    <xf numFmtId="0" fontId="18" fillId="0" borderId="14" xfId="0" applyFont="1" applyBorder="1" applyAlignment="1">
      <alignment horizontal="left" vertical="center" wrapText="1"/>
    </xf>
    <xf numFmtId="0" fontId="18" fillId="0" borderId="14" xfId="0" applyFont="1" applyBorder="1" applyAlignment="1">
      <alignment vertical="center" wrapText="1"/>
    </xf>
    <xf numFmtId="1" fontId="0" fillId="0" borderId="14" xfId="0" applyNumberFormat="1" applyBorder="1" applyAlignment="1">
      <alignment vertical="center"/>
    </xf>
    <xf numFmtId="0" fontId="0" fillId="0" borderId="14" xfId="0" applyBorder="1" applyAlignment="1">
      <alignment vertical="center" wrapText="1"/>
    </xf>
    <xf numFmtId="0" fontId="0" fillId="0" borderId="0" xfId="0" applyAlignment="1">
      <alignment horizontal="left"/>
    </xf>
    <xf numFmtId="165" fontId="18" fillId="34" borderId="12" xfId="0" applyNumberFormat="1" applyFont="1" applyFill="1" applyBorder="1"/>
    <xf numFmtId="0" fontId="0" fillId="0" borderId="12" xfId="0" applyBorder="1" applyAlignment="1">
      <alignment horizontal="center"/>
    </xf>
    <xf numFmtId="0" fontId="0" fillId="0" borderId="12" xfId="0" applyBorder="1" applyAlignment="1">
      <alignment vertical="top" wrapText="1"/>
    </xf>
    <xf numFmtId="0" fontId="0" fillId="0" borderId="12" xfId="0" applyBorder="1" applyAlignment="1">
      <alignment vertical="top"/>
    </xf>
    <xf numFmtId="164" fontId="0" fillId="0" borderId="12" xfId="0" applyNumberFormat="1" applyBorder="1" applyAlignment="1">
      <alignment vertical="top"/>
    </xf>
    <xf numFmtId="164" fontId="0" fillId="0" borderId="12" xfId="0" applyNumberFormat="1" applyBorder="1"/>
    <xf numFmtId="0" fontId="0" fillId="0" borderId="12" xfId="0" applyBorder="1" applyAlignment="1">
      <alignment wrapText="1"/>
    </xf>
    <xf numFmtId="164" fontId="0" fillId="0" borderId="12" xfId="0" applyNumberFormat="1" applyBorder="1" applyAlignment="1">
      <alignment horizontal="right" vertical="center" wrapText="1"/>
    </xf>
    <xf numFmtId="164" fontId="0" fillId="0" borderId="12" xfId="0" applyNumberFormat="1" applyBorder="1" applyAlignment="1">
      <alignment horizontal="right" vertical="top" wrapText="1"/>
    </xf>
    <xf numFmtId="0" fontId="0" fillId="0" borderId="15" xfId="0" applyFill="1" applyBorder="1" applyAlignment="1">
      <alignment vertical="top"/>
    </xf>
    <xf numFmtId="164" fontId="0" fillId="0" borderId="15" xfId="0" applyNumberFormat="1" applyFill="1" applyBorder="1" applyAlignment="1">
      <alignment horizontal="right" vertical="top" wrapText="1"/>
    </xf>
    <xf numFmtId="0" fontId="0" fillId="0" borderId="15" xfId="0" applyFill="1" applyBorder="1" applyAlignment="1">
      <alignment vertical="top" wrapText="1"/>
    </xf>
    <xf numFmtId="0" fontId="0" fillId="0" borderId="0" xfId="0" applyBorder="1" applyAlignment="1">
      <alignment wrapText="1"/>
    </xf>
    <xf numFmtId="0" fontId="0" fillId="0" borderId="0" xfId="0" applyBorder="1" applyAlignment="1">
      <alignment vertical="top"/>
    </xf>
    <xf numFmtId="164" fontId="0" fillId="0" borderId="0" xfId="0" applyNumberFormat="1" applyBorder="1" applyAlignment="1">
      <alignment horizontal="right" vertical="top" wrapText="1"/>
    </xf>
    <xf numFmtId="0" fontId="0" fillId="0" borderId="0" xfId="0" applyAlignment="1">
      <alignment vertical="top"/>
    </xf>
    <xf numFmtId="164" fontId="0" fillId="0" borderId="0" xfId="0" applyNumberFormat="1" applyAlignment="1">
      <alignment horizontal="center" vertical="top" wrapText="1"/>
    </xf>
    <xf numFmtId="164" fontId="0" fillId="0" borderId="0" xfId="0" applyNumberFormat="1" applyAlignment="1">
      <alignment horizontal="right" vertical="top" wrapText="1"/>
    </xf>
    <xf numFmtId="0" fontId="31" fillId="0" borderId="0" xfId="0" applyFont="1"/>
    <xf numFmtId="0" fontId="0" fillId="0" borderId="0" xfId="0" applyFill="1" applyBorder="1" applyAlignment="1">
      <alignment vertical="top"/>
    </xf>
    <xf numFmtId="164" fontId="32" fillId="0" borderId="0" xfId="0" applyNumberFormat="1" applyFont="1"/>
    <xf numFmtId="0" fontId="31" fillId="0" borderId="0" xfId="0" applyFont="1" applyAlignment="1">
      <alignment vertical="center"/>
    </xf>
    <xf numFmtId="164" fontId="0" fillId="0" borderId="0" xfId="0" applyNumberFormat="1"/>
    <xf numFmtId="0" fontId="34" fillId="0" borderId="16" xfId="0" applyFont="1" applyBorder="1" applyAlignment="1">
      <alignment vertical="center" wrapText="1"/>
    </xf>
    <xf numFmtId="0" fontId="34" fillId="0" borderId="17" xfId="0" applyFont="1" applyBorder="1" applyAlignment="1">
      <alignment horizontal="center" vertical="center" wrapText="1"/>
    </xf>
    <xf numFmtId="0" fontId="34" fillId="0" borderId="17" xfId="0" applyFont="1" applyBorder="1" applyAlignment="1">
      <alignment vertical="center" wrapText="1"/>
    </xf>
    <xf numFmtId="0" fontId="31" fillId="0" borderId="18" xfId="0" applyFont="1" applyBorder="1" applyAlignment="1">
      <alignment vertical="center" wrapText="1"/>
    </xf>
    <xf numFmtId="0" fontId="31" fillId="0" borderId="20" xfId="0" applyFont="1" applyBorder="1" applyAlignment="1">
      <alignment horizontal="right" vertical="center" wrapText="1"/>
    </xf>
    <xf numFmtId="164" fontId="31" fillId="0" borderId="19" xfId="0" applyNumberFormat="1" applyFont="1" applyBorder="1" applyAlignment="1">
      <alignment horizontal="right" vertical="center" wrapText="1"/>
    </xf>
    <xf numFmtId="0" fontId="31" fillId="0" borderId="20" xfId="0" applyFont="1" applyBorder="1" applyAlignment="1">
      <alignment vertical="center" wrapText="1"/>
    </xf>
    <xf numFmtId="0" fontId="31" fillId="0" borderId="19" xfId="0" applyFont="1" applyBorder="1" applyAlignment="1">
      <alignment vertical="center" wrapText="1"/>
    </xf>
    <xf numFmtId="164" fontId="31" fillId="0" borderId="19" xfId="0" applyNumberFormat="1" applyFont="1" applyBorder="1" applyAlignment="1">
      <alignment horizontal="center" vertical="center" wrapText="1"/>
    </xf>
    <xf numFmtId="0" fontId="31" fillId="0" borderId="19" xfId="0" applyFont="1" applyBorder="1" applyAlignment="1">
      <alignment horizontal="center" vertical="center" wrapText="1"/>
    </xf>
    <xf numFmtId="0" fontId="33" fillId="0" borderId="18" xfId="0" applyFont="1" applyBorder="1" applyAlignment="1">
      <alignment vertical="center" wrapText="1"/>
    </xf>
    <xf numFmtId="0" fontId="33" fillId="0" borderId="19" xfId="0" applyFont="1" applyBorder="1" applyAlignment="1">
      <alignment horizontal="right" vertical="center" wrapText="1"/>
    </xf>
    <xf numFmtId="0" fontId="0" fillId="0" borderId="0" xfId="0" applyAlignment="1">
      <alignment wrapText="1"/>
    </xf>
    <xf numFmtId="3" fontId="20" fillId="0" borderId="0" xfId="0" applyNumberFormat="1" applyFont="1" applyBorder="1" applyAlignment="1">
      <alignment horizontal="center"/>
    </xf>
    <xf numFmtId="0" fontId="18" fillId="0" borderId="12" xfId="0" applyFont="1" applyBorder="1" applyAlignment="1"/>
    <xf numFmtId="0" fontId="39" fillId="0" borderId="12" xfId="0" applyFont="1" applyBorder="1" applyAlignment="1">
      <alignment horizontal="center" wrapText="1"/>
    </xf>
    <xf numFmtId="0" fontId="0" fillId="0" borderId="0" xfId="0" applyAlignment="1">
      <alignment horizontal="center" wrapText="1"/>
    </xf>
    <xf numFmtId="0" fontId="0" fillId="0" borderId="0" xfId="0" applyAlignment="1"/>
    <xf numFmtId="0" fontId="18" fillId="0" borderId="12" xfId="0" applyFont="1" applyBorder="1" applyAlignment="1">
      <alignment horizontal="left"/>
    </xf>
    <xf numFmtId="165" fontId="39" fillId="0" borderId="12" xfId="0" applyNumberFormat="1" applyFont="1" applyBorder="1" applyAlignment="1">
      <alignment vertical="center" wrapText="1"/>
    </xf>
    <xf numFmtId="165" fontId="18" fillId="0" borderId="12" xfId="0" applyNumberFormat="1" applyFont="1" applyBorder="1" applyAlignment="1">
      <alignment horizontal="right" wrapText="1"/>
    </xf>
    <xf numFmtId="0" fontId="0" fillId="0" borderId="12" xfId="0" applyBorder="1" applyAlignment="1">
      <alignment vertical="center"/>
    </xf>
    <xf numFmtId="0" fontId="18" fillId="0" borderId="12"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39" fillId="0" borderId="12" xfId="0" applyFont="1" applyBorder="1" applyAlignment="1">
      <alignment vertical="center" wrapText="1"/>
    </xf>
    <xf numFmtId="165" fontId="40" fillId="0" borderId="0" xfId="0" applyNumberFormat="1" applyFont="1"/>
    <xf numFmtId="0" fontId="40" fillId="0" borderId="0" xfId="0" applyFont="1"/>
    <xf numFmtId="165" fontId="0" fillId="0" borderId="0" xfId="0" applyNumberFormat="1" applyAlignment="1">
      <alignment vertical="top"/>
    </xf>
    <xf numFmtId="0" fontId="0" fillId="34" borderId="12" xfId="0" applyFill="1" applyBorder="1" applyAlignment="1">
      <alignment vertical="center"/>
    </xf>
    <xf numFmtId="0" fontId="0" fillId="0" borderId="0" xfId="0" applyBorder="1" applyAlignment="1">
      <alignment horizontal="center"/>
    </xf>
    <xf numFmtId="0" fontId="0" fillId="0" borderId="22" xfId="0" applyBorder="1" applyAlignment="1">
      <alignment horizontal="center"/>
    </xf>
    <xf numFmtId="165" fontId="0" fillId="0" borderId="0" xfId="0" applyNumberFormat="1" applyAlignment="1">
      <alignment wrapText="1"/>
    </xf>
    <xf numFmtId="0" fontId="18" fillId="0" borderId="12" xfId="0" applyFont="1" applyBorder="1" applyAlignment="1">
      <alignment vertical="center"/>
    </xf>
    <xf numFmtId="0" fontId="0" fillId="34" borderId="0" xfId="0" applyFill="1"/>
    <xf numFmtId="0" fontId="0" fillId="0" borderId="0" xfId="0" applyFont="1" applyAlignment="1">
      <alignment horizontal="left" wrapText="1"/>
    </xf>
    <xf numFmtId="44" fontId="40" fillId="0" borderId="0" xfId="42" applyFont="1"/>
    <xf numFmtId="0" fontId="18" fillId="0" borderId="0" xfId="0" applyFont="1" applyFill="1" applyBorder="1" applyAlignment="1">
      <alignment vertical="top"/>
    </xf>
    <xf numFmtId="0" fontId="18" fillId="34" borderId="0" xfId="0" applyFont="1" applyFill="1" applyBorder="1" applyAlignment="1">
      <alignment vertical="top"/>
    </xf>
    <xf numFmtId="0" fontId="18" fillId="0" borderId="0" xfId="0" applyFont="1"/>
    <xf numFmtId="0" fontId="16" fillId="0" borderId="0" xfId="0" applyFont="1" applyFill="1" applyBorder="1" applyAlignment="1">
      <alignment vertical="top"/>
    </xf>
    <xf numFmtId="0" fontId="0" fillId="0" borderId="0" xfId="0" applyAlignment="1">
      <alignment horizontal="center"/>
    </xf>
    <xf numFmtId="3" fontId="0" fillId="0" borderId="0" xfId="0" applyNumberFormat="1"/>
    <xf numFmtId="0" fontId="18" fillId="0" borderId="12" xfId="0" applyFont="1" applyBorder="1" applyAlignment="1">
      <alignment wrapText="1"/>
    </xf>
    <xf numFmtId="0" fontId="0" fillId="0" borderId="0" xfId="0" applyAlignment="1">
      <alignment horizontal="right" vertical="top"/>
    </xf>
    <xf numFmtId="165" fontId="39" fillId="0" borderId="12" xfId="0" applyNumberFormat="1" applyFont="1" applyBorder="1" applyAlignment="1">
      <alignment horizontal="right" vertical="top" wrapText="1"/>
    </xf>
    <xf numFmtId="165" fontId="18" fillId="0" borderId="12" xfId="0" applyNumberFormat="1" applyFont="1" applyBorder="1" applyAlignment="1">
      <alignment horizontal="right" vertical="top" wrapText="1"/>
    </xf>
    <xf numFmtId="0" fontId="18" fillId="0" borderId="12" xfId="0" applyFont="1" applyBorder="1" applyAlignment="1">
      <alignment vertical="top" wrapText="1"/>
    </xf>
    <xf numFmtId="0" fontId="40" fillId="0" borderId="0" xfId="0" applyFont="1" applyAlignment="1">
      <alignment horizontal="right" vertical="top"/>
    </xf>
    <xf numFmtId="0" fontId="39" fillId="0" borderId="12" xfId="0" applyFont="1" applyBorder="1" applyAlignment="1">
      <alignment vertical="top" wrapText="1"/>
    </xf>
    <xf numFmtId="0" fontId="0" fillId="0" borderId="15" xfId="0" applyBorder="1" applyAlignment="1">
      <alignment vertical="center"/>
    </xf>
    <xf numFmtId="0" fontId="0" fillId="34" borderId="12" xfId="0" applyFill="1" applyBorder="1" applyAlignment="1">
      <alignment vertical="top"/>
    </xf>
    <xf numFmtId="0" fontId="18" fillId="0" borderId="0" xfId="0" applyFont="1" applyBorder="1" applyAlignment="1">
      <alignment vertical="top" wrapText="1"/>
    </xf>
    <xf numFmtId="0" fontId="31" fillId="0" borderId="12" xfId="0" applyFont="1" applyBorder="1" applyAlignment="1">
      <alignment vertical="top"/>
    </xf>
    <xf numFmtId="0" fontId="0" fillId="0" borderId="22" xfId="0" applyBorder="1" applyAlignment="1">
      <alignment horizontal="right" vertical="top"/>
    </xf>
    <xf numFmtId="0" fontId="0" fillId="0" borderId="0" xfId="0" applyFill="1" applyBorder="1" applyAlignment="1">
      <alignment horizontal="right" vertical="top"/>
    </xf>
    <xf numFmtId="0" fontId="31" fillId="0" borderId="12" xfId="0" applyFont="1" applyBorder="1" applyAlignment="1">
      <alignment vertical="top" wrapText="1"/>
    </xf>
    <xf numFmtId="0" fontId="31" fillId="0" borderId="0" xfId="0" applyFont="1" applyAlignment="1">
      <alignment wrapText="1"/>
    </xf>
    <xf numFmtId="0" fontId="0" fillId="34" borderId="0" xfId="0" applyFill="1" applyBorder="1"/>
    <xf numFmtId="0" fontId="0" fillId="0" borderId="0" xfId="0" applyFont="1" applyBorder="1" applyAlignment="1">
      <alignment horizontal="left" wrapText="1"/>
    </xf>
    <xf numFmtId="44" fontId="40" fillId="0" borderId="0" xfId="42" applyFont="1" applyBorder="1" applyAlignment="1">
      <alignment horizontal="right" vertical="top"/>
    </xf>
    <xf numFmtId="165" fontId="18" fillId="0" borderId="13" xfId="0" applyNumberFormat="1" applyFont="1" applyBorder="1" applyAlignment="1">
      <alignment horizontal="right" vertical="top" wrapText="1"/>
    </xf>
    <xf numFmtId="165" fontId="0" fillId="0" borderId="0" xfId="0" applyNumberFormat="1" applyAlignment="1">
      <alignment horizontal="right" vertical="top"/>
    </xf>
    <xf numFmtId="165" fontId="18" fillId="0" borderId="0" xfId="0" applyNumberFormat="1" applyFont="1" applyBorder="1" applyAlignment="1">
      <alignment horizontal="right" vertical="top" wrapText="1"/>
    </xf>
    <xf numFmtId="0" fontId="41" fillId="0" borderId="0" xfId="0" applyFont="1" applyAlignment="1">
      <alignment vertical="center" wrapText="1"/>
    </xf>
    <xf numFmtId="0" fontId="37" fillId="0" borderId="10" xfId="0" applyFont="1" applyBorder="1" applyAlignment="1">
      <alignment horizontal="center"/>
    </xf>
    <xf numFmtId="0" fontId="38" fillId="0" borderId="10" xfId="0" applyFont="1" applyBorder="1" applyAlignment="1">
      <alignment horizontal="center"/>
    </xf>
    <xf numFmtId="0" fontId="0" fillId="0" borderId="0" xfId="0" applyAlignment="1">
      <alignment wrapText="1"/>
    </xf>
    <xf numFmtId="0" fontId="33" fillId="0" borderId="0" xfId="0" applyFont="1" applyAlignment="1">
      <alignment horizontal="center" vertical="center"/>
    </xf>
    <xf numFmtId="0" fontId="30" fillId="0" borderId="0" xfId="0" applyFont="1" applyAlignment="1">
      <alignment horizontal="center" vertical="center"/>
    </xf>
    <xf numFmtId="0" fontId="0" fillId="0" borderId="0" xfId="0" applyFill="1" applyBorder="1" applyAlignment="1">
      <alignment horizontal="left" vertical="top"/>
    </xf>
    <xf numFmtId="0" fontId="31" fillId="0" borderId="21" xfId="0" applyFont="1" applyBorder="1" applyAlignment="1">
      <alignment vertical="center" wrapText="1"/>
    </xf>
    <xf numFmtId="0" fontId="31" fillId="0" borderId="18" xfId="0" applyFont="1" applyBorder="1" applyAlignment="1">
      <alignment vertical="center" wrapText="1"/>
    </xf>
    <xf numFmtId="0" fontId="31" fillId="0" borderId="21" xfId="0" applyFont="1" applyBorder="1" applyAlignment="1">
      <alignment horizontal="center" vertical="center" wrapText="1"/>
    </xf>
    <xf numFmtId="0" fontId="31" fillId="0" borderId="18" xfId="0" applyFont="1" applyBorder="1" applyAlignment="1">
      <alignment horizontal="center" vertical="center" wrapText="1"/>
    </xf>
    <xf numFmtId="164" fontId="31" fillId="0" borderId="21" xfId="0" applyNumberFormat="1" applyFont="1" applyBorder="1" applyAlignment="1">
      <alignment horizontal="right" vertical="center" wrapText="1"/>
    </xf>
    <xf numFmtId="164" fontId="31" fillId="0" borderId="18" xfId="0" applyNumberFormat="1" applyFont="1" applyBorder="1" applyAlignment="1">
      <alignment horizontal="right" vertical="center" wrapText="1"/>
    </xf>
    <xf numFmtId="0" fontId="34" fillId="0" borderId="0" xfId="0" applyFont="1" applyAlignment="1">
      <alignment vertical="center" wrapText="1"/>
    </xf>
    <xf numFmtId="0" fontId="20" fillId="0" borderId="10" xfId="0" applyFont="1" applyBorder="1" applyAlignment="1">
      <alignment horizontal="center"/>
    </xf>
    <xf numFmtId="0" fontId="19" fillId="0" borderId="11" xfId="0" applyFont="1" applyBorder="1" applyAlignment="1">
      <alignment horizontal="center"/>
    </xf>
    <xf numFmtId="0" fontId="19" fillId="0" borderId="14" xfId="0" applyFont="1" applyBorder="1" applyAlignment="1">
      <alignment horizontal="center"/>
    </xf>
    <xf numFmtId="0" fontId="29" fillId="0" borderId="0" xfId="0" applyFont="1" applyAlignment="1">
      <alignment horizontal="left"/>
    </xf>
    <xf numFmtId="169" fontId="0" fillId="0" borderId="0" xfId="42" applyNumberFormat="1"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opLeftCell="A50" zoomScale="80" zoomScaleNormal="80" workbookViewId="0">
      <selection activeCell="A62" sqref="A62:XFD62"/>
    </sheetView>
  </sheetViews>
  <sheetFormatPr defaultColWidth="8.85546875" defaultRowHeight="15" x14ac:dyDescent="0.25"/>
  <cols>
    <col min="1" max="1" width="5.85546875" customWidth="1"/>
    <col min="2" max="2" width="22.28515625" customWidth="1"/>
    <col min="3" max="3" width="24" customWidth="1"/>
    <col min="4" max="4" width="110" customWidth="1"/>
    <col min="5" max="5" width="14.5703125" style="119" customWidth="1"/>
    <col min="6" max="6" width="14.5703125" style="120" customWidth="1"/>
    <col min="257" max="257" width="5.85546875" customWidth="1"/>
    <col min="258" max="258" width="22.28515625" customWidth="1"/>
    <col min="259" max="259" width="24" customWidth="1"/>
    <col min="260" max="260" width="110" customWidth="1"/>
    <col min="261" max="262" width="14.5703125" customWidth="1"/>
    <col min="513" max="513" width="5.85546875" customWidth="1"/>
    <col min="514" max="514" width="22.28515625" customWidth="1"/>
    <col min="515" max="515" width="24" customWidth="1"/>
    <col min="516" max="516" width="110" customWidth="1"/>
    <col min="517" max="518" width="14.5703125" customWidth="1"/>
    <col min="769" max="769" width="5.85546875" customWidth="1"/>
    <col min="770" max="770" width="22.28515625" customWidth="1"/>
    <col min="771" max="771" width="24" customWidth="1"/>
    <col min="772" max="772" width="110" customWidth="1"/>
    <col min="773" max="774" width="14.5703125" customWidth="1"/>
    <col min="1025" max="1025" width="5.85546875" customWidth="1"/>
    <col min="1026" max="1026" width="22.28515625" customWidth="1"/>
    <col min="1027" max="1027" width="24" customWidth="1"/>
    <col min="1028" max="1028" width="110" customWidth="1"/>
    <col min="1029" max="1030" width="14.5703125" customWidth="1"/>
    <col min="1281" max="1281" width="5.85546875" customWidth="1"/>
    <col min="1282" max="1282" width="22.28515625" customWidth="1"/>
    <col min="1283" max="1283" width="24" customWidth="1"/>
    <col min="1284" max="1284" width="110" customWidth="1"/>
    <col min="1285" max="1286" width="14.5703125" customWidth="1"/>
    <col min="1537" max="1537" width="5.85546875" customWidth="1"/>
    <col min="1538" max="1538" width="22.28515625" customWidth="1"/>
    <col min="1539" max="1539" width="24" customWidth="1"/>
    <col min="1540" max="1540" width="110" customWidth="1"/>
    <col min="1541" max="1542" width="14.5703125" customWidth="1"/>
    <col min="1793" max="1793" width="5.85546875" customWidth="1"/>
    <col min="1794" max="1794" width="22.28515625" customWidth="1"/>
    <col min="1795" max="1795" width="24" customWidth="1"/>
    <col min="1796" max="1796" width="110" customWidth="1"/>
    <col min="1797" max="1798" width="14.5703125" customWidth="1"/>
    <col min="2049" max="2049" width="5.85546875" customWidth="1"/>
    <col min="2050" max="2050" width="22.28515625" customWidth="1"/>
    <col min="2051" max="2051" width="24" customWidth="1"/>
    <col min="2052" max="2052" width="110" customWidth="1"/>
    <col min="2053" max="2054" width="14.5703125" customWidth="1"/>
    <col min="2305" max="2305" width="5.85546875" customWidth="1"/>
    <col min="2306" max="2306" width="22.28515625" customWidth="1"/>
    <col min="2307" max="2307" width="24" customWidth="1"/>
    <col min="2308" max="2308" width="110" customWidth="1"/>
    <col min="2309" max="2310" width="14.5703125" customWidth="1"/>
    <col min="2561" max="2561" width="5.85546875" customWidth="1"/>
    <col min="2562" max="2562" width="22.28515625" customWidth="1"/>
    <col min="2563" max="2563" width="24" customWidth="1"/>
    <col min="2564" max="2564" width="110" customWidth="1"/>
    <col min="2565" max="2566" width="14.5703125" customWidth="1"/>
    <col min="2817" max="2817" width="5.85546875" customWidth="1"/>
    <col min="2818" max="2818" width="22.28515625" customWidth="1"/>
    <col min="2819" max="2819" width="24" customWidth="1"/>
    <col min="2820" max="2820" width="110" customWidth="1"/>
    <col min="2821" max="2822" width="14.5703125" customWidth="1"/>
    <col min="3073" max="3073" width="5.85546875" customWidth="1"/>
    <col min="3074" max="3074" width="22.28515625" customWidth="1"/>
    <col min="3075" max="3075" width="24" customWidth="1"/>
    <col min="3076" max="3076" width="110" customWidth="1"/>
    <col min="3077" max="3078" width="14.5703125" customWidth="1"/>
    <col min="3329" max="3329" width="5.85546875" customWidth="1"/>
    <col min="3330" max="3330" width="22.28515625" customWidth="1"/>
    <col min="3331" max="3331" width="24" customWidth="1"/>
    <col min="3332" max="3332" width="110" customWidth="1"/>
    <col min="3333" max="3334" width="14.5703125" customWidth="1"/>
    <col min="3585" max="3585" width="5.85546875" customWidth="1"/>
    <col min="3586" max="3586" width="22.28515625" customWidth="1"/>
    <col min="3587" max="3587" width="24" customWidth="1"/>
    <col min="3588" max="3588" width="110" customWidth="1"/>
    <col min="3589" max="3590" width="14.5703125" customWidth="1"/>
    <col min="3841" max="3841" width="5.85546875" customWidth="1"/>
    <col min="3842" max="3842" width="22.28515625" customWidth="1"/>
    <col min="3843" max="3843" width="24" customWidth="1"/>
    <col min="3844" max="3844" width="110" customWidth="1"/>
    <col min="3845" max="3846" width="14.5703125" customWidth="1"/>
    <col min="4097" max="4097" width="5.85546875" customWidth="1"/>
    <col min="4098" max="4098" width="22.28515625" customWidth="1"/>
    <col min="4099" max="4099" width="24" customWidth="1"/>
    <col min="4100" max="4100" width="110" customWidth="1"/>
    <col min="4101" max="4102" width="14.5703125" customWidth="1"/>
    <col min="4353" max="4353" width="5.85546875" customWidth="1"/>
    <col min="4354" max="4354" width="22.28515625" customWidth="1"/>
    <col min="4355" max="4355" width="24" customWidth="1"/>
    <col min="4356" max="4356" width="110" customWidth="1"/>
    <col min="4357" max="4358" width="14.5703125" customWidth="1"/>
    <col min="4609" max="4609" width="5.85546875" customWidth="1"/>
    <col min="4610" max="4610" width="22.28515625" customWidth="1"/>
    <col min="4611" max="4611" width="24" customWidth="1"/>
    <col min="4612" max="4612" width="110" customWidth="1"/>
    <col min="4613" max="4614" width="14.5703125" customWidth="1"/>
    <col min="4865" max="4865" width="5.85546875" customWidth="1"/>
    <col min="4866" max="4866" width="22.28515625" customWidth="1"/>
    <col min="4867" max="4867" width="24" customWidth="1"/>
    <col min="4868" max="4868" width="110" customWidth="1"/>
    <col min="4869" max="4870" width="14.5703125" customWidth="1"/>
    <col min="5121" max="5121" width="5.85546875" customWidth="1"/>
    <col min="5122" max="5122" width="22.28515625" customWidth="1"/>
    <col min="5123" max="5123" width="24" customWidth="1"/>
    <col min="5124" max="5124" width="110" customWidth="1"/>
    <col min="5125" max="5126" width="14.5703125" customWidth="1"/>
    <col min="5377" max="5377" width="5.85546875" customWidth="1"/>
    <col min="5378" max="5378" width="22.28515625" customWidth="1"/>
    <col min="5379" max="5379" width="24" customWidth="1"/>
    <col min="5380" max="5380" width="110" customWidth="1"/>
    <col min="5381" max="5382" width="14.5703125" customWidth="1"/>
    <col min="5633" max="5633" width="5.85546875" customWidth="1"/>
    <col min="5634" max="5634" width="22.28515625" customWidth="1"/>
    <col min="5635" max="5635" width="24" customWidth="1"/>
    <col min="5636" max="5636" width="110" customWidth="1"/>
    <col min="5637" max="5638" width="14.5703125" customWidth="1"/>
    <col min="5889" max="5889" width="5.85546875" customWidth="1"/>
    <col min="5890" max="5890" width="22.28515625" customWidth="1"/>
    <col min="5891" max="5891" width="24" customWidth="1"/>
    <col min="5892" max="5892" width="110" customWidth="1"/>
    <col min="5893" max="5894" width="14.5703125" customWidth="1"/>
    <col min="6145" max="6145" width="5.85546875" customWidth="1"/>
    <col min="6146" max="6146" width="22.28515625" customWidth="1"/>
    <col min="6147" max="6147" width="24" customWidth="1"/>
    <col min="6148" max="6148" width="110" customWidth="1"/>
    <col min="6149" max="6150" width="14.5703125" customWidth="1"/>
    <col min="6401" max="6401" width="5.85546875" customWidth="1"/>
    <col min="6402" max="6402" width="22.28515625" customWidth="1"/>
    <col min="6403" max="6403" width="24" customWidth="1"/>
    <col min="6404" max="6404" width="110" customWidth="1"/>
    <col min="6405" max="6406" width="14.5703125" customWidth="1"/>
    <col min="6657" max="6657" width="5.85546875" customWidth="1"/>
    <col min="6658" max="6658" width="22.28515625" customWidth="1"/>
    <col min="6659" max="6659" width="24" customWidth="1"/>
    <col min="6660" max="6660" width="110" customWidth="1"/>
    <col min="6661" max="6662" width="14.5703125" customWidth="1"/>
    <col min="6913" max="6913" width="5.85546875" customWidth="1"/>
    <col min="6914" max="6914" width="22.28515625" customWidth="1"/>
    <col min="6915" max="6915" width="24" customWidth="1"/>
    <col min="6916" max="6916" width="110" customWidth="1"/>
    <col min="6917" max="6918" width="14.5703125" customWidth="1"/>
    <col min="7169" max="7169" width="5.85546875" customWidth="1"/>
    <col min="7170" max="7170" width="22.28515625" customWidth="1"/>
    <col min="7171" max="7171" width="24" customWidth="1"/>
    <col min="7172" max="7172" width="110" customWidth="1"/>
    <col min="7173" max="7174" width="14.5703125" customWidth="1"/>
    <col min="7425" max="7425" width="5.85546875" customWidth="1"/>
    <col min="7426" max="7426" width="22.28515625" customWidth="1"/>
    <col min="7427" max="7427" width="24" customWidth="1"/>
    <col min="7428" max="7428" width="110" customWidth="1"/>
    <col min="7429" max="7430" width="14.5703125" customWidth="1"/>
    <col min="7681" max="7681" width="5.85546875" customWidth="1"/>
    <col min="7682" max="7682" width="22.28515625" customWidth="1"/>
    <col min="7683" max="7683" width="24" customWidth="1"/>
    <col min="7684" max="7684" width="110" customWidth="1"/>
    <col min="7685" max="7686" width="14.5703125" customWidth="1"/>
    <col min="7937" max="7937" width="5.85546875" customWidth="1"/>
    <col min="7938" max="7938" width="22.28515625" customWidth="1"/>
    <col min="7939" max="7939" width="24" customWidth="1"/>
    <col min="7940" max="7940" width="110" customWidth="1"/>
    <col min="7941" max="7942" width="14.5703125" customWidth="1"/>
    <col min="8193" max="8193" width="5.85546875" customWidth="1"/>
    <col min="8194" max="8194" width="22.28515625" customWidth="1"/>
    <col min="8195" max="8195" width="24" customWidth="1"/>
    <col min="8196" max="8196" width="110" customWidth="1"/>
    <col min="8197" max="8198" width="14.5703125" customWidth="1"/>
    <col min="8449" max="8449" width="5.85546875" customWidth="1"/>
    <col min="8450" max="8450" width="22.28515625" customWidth="1"/>
    <col min="8451" max="8451" width="24" customWidth="1"/>
    <col min="8452" max="8452" width="110" customWidth="1"/>
    <col min="8453" max="8454" width="14.5703125" customWidth="1"/>
    <col min="8705" max="8705" width="5.85546875" customWidth="1"/>
    <col min="8706" max="8706" width="22.28515625" customWidth="1"/>
    <col min="8707" max="8707" width="24" customWidth="1"/>
    <col min="8708" max="8708" width="110" customWidth="1"/>
    <col min="8709" max="8710" width="14.5703125" customWidth="1"/>
    <col min="8961" max="8961" width="5.85546875" customWidth="1"/>
    <col min="8962" max="8962" width="22.28515625" customWidth="1"/>
    <col min="8963" max="8963" width="24" customWidth="1"/>
    <col min="8964" max="8964" width="110" customWidth="1"/>
    <col min="8965" max="8966" width="14.5703125" customWidth="1"/>
    <col min="9217" max="9217" width="5.85546875" customWidth="1"/>
    <col min="9218" max="9218" width="22.28515625" customWidth="1"/>
    <col min="9219" max="9219" width="24" customWidth="1"/>
    <col min="9220" max="9220" width="110" customWidth="1"/>
    <col min="9221" max="9222" width="14.5703125" customWidth="1"/>
    <col min="9473" max="9473" width="5.85546875" customWidth="1"/>
    <col min="9474" max="9474" width="22.28515625" customWidth="1"/>
    <col min="9475" max="9475" width="24" customWidth="1"/>
    <col min="9476" max="9476" width="110" customWidth="1"/>
    <col min="9477" max="9478" width="14.5703125" customWidth="1"/>
    <col min="9729" max="9729" width="5.85546875" customWidth="1"/>
    <col min="9730" max="9730" width="22.28515625" customWidth="1"/>
    <col min="9731" max="9731" width="24" customWidth="1"/>
    <col min="9732" max="9732" width="110" customWidth="1"/>
    <col min="9733" max="9734" width="14.5703125" customWidth="1"/>
    <col min="9985" max="9985" width="5.85546875" customWidth="1"/>
    <col min="9986" max="9986" width="22.28515625" customWidth="1"/>
    <col min="9987" max="9987" width="24" customWidth="1"/>
    <col min="9988" max="9988" width="110" customWidth="1"/>
    <col min="9989" max="9990" width="14.5703125" customWidth="1"/>
    <col min="10241" max="10241" width="5.85546875" customWidth="1"/>
    <col min="10242" max="10242" width="22.28515625" customWidth="1"/>
    <col min="10243" max="10243" width="24" customWidth="1"/>
    <col min="10244" max="10244" width="110" customWidth="1"/>
    <col min="10245" max="10246" width="14.5703125" customWidth="1"/>
    <col min="10497" max="10497" width="5.85546875" customWidth="1"/>
    <col min="10498" max="10498" width="22.28515625" customWidth="1"/>
    <col min="10499" max="10499" width="24" customWidth="1"/>
    <col min="10500" max="10500" width="110" customWidth="1"/>
    <col min="10501" max="10502" width="14.5703125" customWidth="1"/>
    <col min="10753" max="10753" width="5.85546875" customWidth="1"/>
    <col min="10754" max="10754" width="22.28515625" customWidth="1"/>
    <col min="10755" max="10755" width="24" customWidth="1"/>
    <col min="10756" max="10756" width="110" customWidth="1"/>
    <col min="10757" max="10758" width="14.5703125" customWidth="1"/>
    <col min="11009" max="11009" width="5.85546875" customWidth="1"/>
    <col min="11010" max="11010" width="22.28515625" customWidth="1"/>
    <col min="11011" max="11011" width="24" customWidth="1"/>
    <col min="11012" max="11012" width="110" customWidth="1"/>
    <col min="11013" max="11014" width="14.5703125" customWidth="1"/>
    <col min="11265" max="11265" width="5.85546875" customWidth="1"/>
    <col min="11266" max="11266" width="22.28515625" customWidth="1"/>
    <col min="11267" max="11267" width="24" customWidth="1"/>
    <col min="11268" max="11268" width="110" customWidth="1"/>
    <col min="11269" max="11270" width="14.5703125" customWidth="1"/>
    <col min="11521" max="11521" width="5.85546875" customWidth="1"/>
    <col min="11522" max="11522" width="22.28515625" customWidth="1"/>
    <col min="11523" max="11523" width="24" customWidth="1"/>
    <col min="11524" max="11524" width="110" customWidth="1"/>
    <col min="11525" max="11526" width="14.5703125" customWidth="1"/>
    <col min="11777" max="11777" width="5.85546875" customWidth="1"/>
    <col min="11778" max="11778" width="22.28515625" customWidth="1"/>
    <col min="11779" max="11779" width="24" customWidth="1"/>
    <col min="11780" max="11780" width="110" customWidth="1"/>
    <col min="11781" max="11782" width="14.5703125" customWidth="1"/>
    <col min="12033" max="12033" width="5.85546875" customWidth="1"/>
    <col min="12034" max="12034" width="22.28515625" customWidth="1"/>
    <col min="12035" max="12035" width="24" customWidth="1"/>
    <col min="12036" max="12036" width="110" customWidth="1"/>
    <col min="12037" max="12038" width="14.5703125" customWidth="1"/>
    <col min="12289" max="12289" width="5.85546875" customWidth="1"/>
    <col min="12290" max="12290" width="22.28515625" customWidth="1"/>
    <col min="12291" max="12291" width="24" customWidth="1"/>
    <col min="12292" max="12292" width="110" customWidth="1"/>
    <col min="12293" max="12294" width="14.5703125" customWidth="1"/>
    <col min="12545" max="12545" width="5.85546875" customWidth="1"/>
    <col min="12546" max="12546" width="22.28515625" customWidth="1"/>
    <col min="12547" max="12547" width="24" customWidth="1"/>
    <col min="12548" max="12548" width="110" customWidth="1"/>
    <col min="12549" max="12550" width="14.5703125" customWidth="1"/>
    <col min="12801" max="12801" width="5.85546875" customWidth="1"/>
    <col min="12802" max="12802" width="22.28515625" customWidth="1"/>
    <col min="12803" max="12803" width="24" customWidth="1"/>
    <col min="12804" max="12804" width="110" customWidth="1"/>
    <col min="12805" max="12806" width="14.5703125" customWidth="1"/>
    <col min="13057" max="13057" width="5.85546875" customWidth="1"/>
    <col min="13058" max="13058" width="22.28515625" customWidth="1"/>
    <col min="13059" max="13059" width="24" customWidth="1"/>
    <col min="13060" max="13060" width="110" customWidth="1"/>
    <col min="13061" max="13062" width="14.5703125" customWidth="1"/>
    <col min="13313" max="13313" width="5.85546875" customWidth="1"/>
    <col min="13314" max="13314" width="22.28515625" customWidth="1"/>
    <col min="13315" max="13315" width="24" customWidth="1"/>
    <col min="13316" max="13316" width="110" customWidth="1"/>
    <col min="13317" max="13318" width="14.5703125" customWidth="1"/>
    <col min="13569" max="13569" width="5.85546875" customWidth="1"/>
    <col min="13570" max="13570" width="22.28515625" customWidth="1"/>
    <col min="13571" max="13571" width="24" customWidth="1"/>
    <col min="13572" max="13572" width="110" customWidth="1"/>
    <col min="13573" max="13574" width="14.5703125" customWidth="1"/>
    <col min="13825" max="13825" width="5.85546875" customWidth="1"/>
    <col min="13826" max="13826" width="22.28515625" customWidth="1"/>
    <col min="13827" max="13827" width="24" customWidth="1"/>
    <col min="13828" max="13828" width="110" customWidth="1"/>
    <col min="13829" max="13830" width="14.5703125" customWidth="1"/>
    <col min="14081" max="14081" width="5.85546875" customWidth="1"/>
    <col min="14082" max="14082" width="22.28515625" customWidth="1"/>
    <col min="14083" max="14083" width="24" customWidth="1"/>
    <col min="14084" max="14084" width="110" customWidth="1"/>
    <col min="14085" max="14086" width="14.5703125" customWidth="1"/>
    <col min="14337" max="14337" width="5.85546875" customWidth="1"/>
    <col min="14338" max="14338" width="22.28515625" customWidth="1"/>
    <col min="14339" max="14339" width="24" customWidth="1"/>
    <col min="14340" max="14340" width="110" customWidth="1"/>
    <col min="14341" max="14342" width="14.5703125" customWidth="1"/>
    <col min="14593" max="14593" width="5.85546875" customWidth="1"/>
    <col min="14594" max="14594" width="22.28515625" customWidth="1"/>
    <col min="14595" max="14595" width="24" customWidth="1"/>
    <col min="14596" max="14596" width="110" customWidth="1"/>
    <col min="14597" max="14598" width="14.5703125" customWidth="1"/>
    <col min="14849" max="14849" width="5.85546875" customWidth="1"/>
    <col min="14850" max="14850" width="22.28515625" customWidth="1"/>
    <col min="14851" max="14851" width="24" customWidth="1"/>
    <col min="14852" max="14852" width="110" customWidth="1"/>
    <col min="14853" max="14854" width="14.5703125" customWidth="1"/>
    <col min="15105" max="15105" width="5.85546875" customWidth="1"/>
    <col min="15106" max="15106" width="22.28515625" customWidth="1"/>
    <col min="15107" max="15107" width="24" customWidth="1"/>
    <col min="15108" max="15108" width="110" customWidth="1"/>
    <col min="15109" max="15110" width="14.5703125" customWidth="1"/>
    <col min="15361" max="15361" width="5.85546875" customWidth="1"/>
    <col min="15362" max="15362" width="22.28515625" customWidth="1"/>
    <col min="15363" max="15363" width="24" customWidth="1"/>
    <col min="15364" max="15364" width="110" customWidth="1"/>
    <col min="15365" max="15366" width="14.5703125" customWidth="1"/>
    <col min="15617" max="15617" width="5.85546875" customWidth="1"/>
    <col min="15618" max="15618" width="22.28515625" customWidth="1"/>
    <col min="15619" max="15619" width="24" customWidth="1"/>
    <col min="15620" max="15620" width="110" customWidth="1"/>
    <col min="15621" max="15622" width="14.5703125" customWidth="1"/>
    <col min="15873" max="15873" width="5.85546875" customWidth="1"/>
    <col min="15874" max="15874" width="22.28515625" customWidth="1"/>
    <col min="15875" max="15875" width="24" customWidth="1"/>
    <col min="15876" max="15876" width="110" customWidth="1"/>
    <col min="15877" max="15878" width="14.5703125" customWidth="1"/>
    <col min="16129" max="16129" width="5.85546875" customWidth="1"/>
    <col min="16130" max="16130" width="22.28515625" customWidth="1"/>
    <col min="16131" max="16131" width="24" customWidth="1"/>
    <col min="16132" max="16132" width="110" customWidth="1"/>
    <col min="16133" max="16134" width="14.5703125" customWidth="1"/>
  </cols>
  <sheetData>
    <row r="1" spans="1:8" ht="20.25" x14ac:dyDescent="0.3">
      <c r="B1" s="143" t="s">
        <v>348</v>
      </c>
      <c r="C1" s="144"/>
      <c r="D1" s="144"/>
      <c r="E1" s="144"/>
      <c r="F1" s="91"/>
      <c r="G1" s="34"/>
    </row>
    <row r="2" spans="1:8" s="95" customFormat="1" ht="39" x14ac:dyDescent="0.25">
      <c r="B2" s="92" t="s">
        <v>0</v>
      </c>
      <c r="C2" s="92" t="s">
        <v>2</v>
      </c>
      <c r="D2" s="92" t="s">
        <v>1</v>
      </c>
      <c r="E2" s="93" t="s">
        <v>275</v>
      </c>
      <c r="F2" s="93" t="s">
        <v>276</v>
      </c>
      <c r="G2" s="94"/>
      <c r="H2" s="94"/>
    </row>
    <row r="3" spans="1:8" s="95" customFormat="1" x14ac:dyDescent="0.25">
      <c r="A3" s="122"/>
      <c r="B3" s="96">
        <v>5360</v>
      </c>
      <c r="C3" s="96" t="s">
        <v>277</v>
      </c>
      <c r="D3" s="92" t="s">
        <v>278</v>
      </c>
      <c r="E3" s="123">
        <v>8000</v>
      </c>
      <c r="F3" s="124">
        <f>E3*0.79</f>
        <v>6320</v>
      </c>
      <c r="G3" s="94"/>
      <c r="H3" s="94"/>
    </row>
    <row r="4" spans="1:8" s="95" customFormat="1" x14ac:dyDescent="0.25">
      <c r="A4" s="122"/>
      <c r="B4" s="96">
        <v>5360</v>
      </c>
      <c r="C4" s="92" t="s">
        <v>349</v>
      </c>
      <c r="D4" s="92" t="s">
        <v>280</v>
      </c>
      <c r="E4" s="123">
        <v>20000</v>
      </c>
      <c r="F4" s="124">
        <f t="shared" ref="F4:F53" si="0">E4*0.79</f>
        <v>15800</v>
      </c>
      <c r="G4" s="94"/>
      <c r="H4" s="94"/>
    </row>
    <row r="5" spans="1:8" s="95" customFormat="1" x14ac:dyDescent="0.25">
      <c r="A5" s="122"/>
      <c r="B5" s="96">
        <v>5360</v>
      </c>
      <c r="C5" s="92" t="s">
        <v>281</v>
      </c>
      <c r="D5" s="92" t="s">
        <v>282</v>
      </c>
      <c r="E5" s="123">
        <v>23941</v>
      </c>
      <c r="F5" s="124">
        <f t="shared" si="0"/>
        <v>18913.39</v>
      </c>
      <c r="G5" s="94"/>
      <c r="H5" s="94"/>
    </row>
    <row r="6" spans="1:8" ht="25.5" x14ac:dyDescent="0.25">
      <c r="A6" s="122">
        <v>882</v>
      </c>
      <c r="B6" s="58" t="s">
        <v>12</v>
      </c>
      <c r="C6" s="125" t="s">
        <v>283</v>
      </c>
      <c r="D6" s="125" t="s">
        <v>350</v>
      </c>
      <c r="E6" s="123">
        <v>7500</v>
      </c>
      <c r="F6" s="124">
        <f t="shared" si="0"/>
        <v>5925</v>
      </c>
      <c r="G6" s="37"/>
      <c r="H6" s="37"/>
    </row>
    <row r="7" spans="1:8" ht="25.5" x14ac:dyDescent="0.25">
      <c r="A7" s="122">
        <v>891</v>
      </c>
      <c r="B7" s="58" t="s">
        <v>114</v>
      </c>
      <c r="C7" s="125" t="s">
        <v>54</v>
      </c>
      <c r="D7" s="125" t="s">
        <v>351</v>
      </c>
      <c r="E7" s="123">
        <v>7500</v>
      </c>
      <c r="F7" s="124">
        <f t="shared" si="0"/>
        <v>5925</v>
      </c>
      <c r="G7" s="37"/>
      <c r="H7" s="37"/>
    </row>
    <row r="8" spans="1:8" x14ac:dyDescent="0.25">
      <c r="A8" s="122">
        <v>892</v>
      </c>
      <c r="B8" s="58" t="s">
        <v>97</v>
      </c>
      <c r="C8" s="125" t="s">
        <v>118</v>
      </c>
      <c r="D8" s="125" t="s">
        <v>352</v>
      </c>
      <c r="E8" s="123">
        <v>7500</v>
      </c>
      <c r="F8" s="124">
        <f t="shared" si="0"/>
        <v>5925</v>
      </c>
      <c r="G8" s="37"/>
      <c r="H8" s="37"/>
    </row>
    <row r="9" spans="1:8" x14ac:dyDescent="0.25">
      <c r="A9" s="122">
        <v>895</v>
      </c>
      <c r="B9" s="58" t="s">
        <v>291</v>
      </c>
      <c r="C9" s="125" t="s">
        <v>292</v>
      </c>
      <c r="D9" s="125" t="s">
        <v>353</v>
      </c>
      <c r="E9" s="123">
        <v>2800</v>
      </c>
      <c r="F9" s="124">
        <f t="shared" si="0"/>
        <v>2212</v>
      </c>
      <c r="G9" s="37"/>
      <c r="H9" s="37"/>
    </row>
    <row r="10" spans="1:8" x14ac:dyDescent="0.25">
      <c r="A10" s="122">
        <v>896</v>
      </c>
      <c r="B10" s="99" t="s">
        <v>14</v>
      </c>
      <c r="C10" s="100" t="s">
        <v>354</v>
      </c>
      <c r="D10" s="100" t="s">
        <v>355</v>
      </c>
      <c r="E10" s="123">
        <v>7500</v>
      </c>
      <c r="F10" s="124">
        <f t="shared" si="0"/>
        <v>5925</v>
      </c>
      <c r="G10" s="37"/>
      <c r="H10" s="37"/>
    </row>
    <row r="11" spans="1:8" ht="25.5" x14ac:dyDescent="0.25">
      <c r="A11" s="122">
        <v>903</v>
      </c>
      <c r="B11" s="58" t="s">
        <v>42</v>
      </c>
      <c r="C11" s="125" t="s">
        <v>118</v>
      </c>
      <c r="D11" s="125" t="s">
        <v>356</v>
      </c>
      <c r="E11" s="123">
        <v>7500</v>
      </c>
      <c r="F11" s="124">
        <f t="shared" si="0"/>
        <v>5925</v>
      </c>
      <c r="G11" s="37"/>
      <c r="H11" s="37"/>
    </row>
    <row r="12" spans="1:8" ht="25.5" x14ac:dyDescent="0.25">
      <c r="A12" s="122">
        <v>904</v>
      </c>
      <c r="B12" s="58" t="s">
        <v>46</v>
      </c>
      <c r="C12" s="125" t="s">
        <v>283</v>
      </c>
      <c r="D12" s="125" t="s">
        <v>357</v>
      </c>
      <c r="E12" s="123">
        <v>7500</v>
      </c>
      <c r="F12" s="124">
        <f t="shared" si="0"/>
        <v>5925</v>
      </c>
      <c r="G12" s="37"/>
      <c r="H12" s="37"/>
    </row>
    <row r="13" spans="1:8" s="105" customFormat="1" ht="25.5" x14ac:dyDescent="0.25">
      <c r="A13" s="126" t="s">
        <v>347</v>
      </c>
      <c r="B13" s="58" t="s">
        <v>5</v>
      </c>
      <c r="C13" s="125" t="s">
        <v>358</v>
      </c>
      <c r="D13" s="127" t="s">
        <v>359</v>
      </c>
      <c r="E13" s="123">
        <v>7500</v>
      </c>
      <c r="F13" s="124">
        <f t="shared" si="0"/>
        <v>5925</v>
      </c>
      <c r="G13" s="104"/>
      <c r="H13" s="104"/>
    </row>
    <row r="14" spans="1:8" s="105" customFormat="1" x14ac:dyDescent="0.25">
      <c r="A14" s="122">
        <v>922</v>
      </c>
      <c r="B14" s="128" t="s">
        <v>139</v>
      </c>
      <c r="C14" s="100" t="s">
        <v>118</v>
      </c>
      <c r="D14" s="100" t="s">
        <v>360</v>
      </c>
      <c r="E14" s="123">
        <v>7500</v>
      </c>
      <c r="F14" s="124">
        <f t="shared" si="0"/>
        <v>5925</v>
      </c>
      <c r="G14" s="104"/>
      <c r="H14" s="104"/>
    </row>
    <row r="15" spans="1:8" s="70" customFormat="1" ht="25.5" x14ac:dyDescent="0.25">
      <c r="A15" s="122">
        <v>934</v>
      </c>
      <c r="B15" s="58" t="s">
        <v>10</v>
      </c>
      <c r="C15" s="125" t="s">
        <v>361</v>
      </c>
      <c r="D15" s="125" t="s">
        <v>362</v>
      </c>
      <c r="E15" s="123">
        <v>7500</v>
      </c>
      <c r="F15" s="124">
        <f t="shared" si="0"/>
        <v>5925</v>
      </c>
      <c r="G15" s="106"/>
      <c r="H15" s="106"/>
    </row>
    <row r="16" spans="1:8" s="70" customFormat="1" x14ac:dyDescent="0.25">
      <c r="A16" s="126">
        <v>937</v>
      </c>
      <c r="B16" s="58" t="s">
        <v>89</v>
      </c>
      <c r="C16" s="125" t="s">
        <v>363</v>
      </c>
      <c r="D16" s="125" t="s">
        <v>364</v>
      </c>
      <c r="E16" s="123">
        <v>6000</v>
      </c>
      <c r="F16" s="124">
        <f t="shared" si="0"/>
        <v>4740</v>
      </c>
      <c r="G16" s="106"/>
      <c r="H16" s="106"/>
    </row>
    <row r="17" spans="1:10" ht="25.5" x14ac:dyDescent="0.25">
      <c r="A17" s="122">
        <v>939</v>
      </c>
      <c r="B17" s="58" t="s">
        <v>365</v>
      </c>
      <c r="C17" s="125" t="s">
        <v>366</v>
      </c>
      <c r="D17" s="125" t="s">
        <v>367</v>
      </c>
      <c r="E17" s="123">
        <v>7500</v>
      </c>
      <c r="F17" s="124">
        <f t="shared" si="0"/>
        <v>5925</v>
      </c>
      <c r="G17" s="106"/>
      <c r="H17" s="37"/>
    </row>
    <row r="18" spans="1:10" ht="25.5" x14ac:dyDescent="0.25">
      <c r="A18" s="122">
        <v>940</v>
      </c>
      <c r="B18" s="58" t="s">
        <v>148</v>
      </c>
      <c r="C18" s="125" t="s">
        <v>368</v>
      </c>
      <c r="D18" s="125" t="s">
        <v>369</v>
      </c>
      <c r="E18" s="123">
        <v>7500</v>
      </c>
      <c r="F18" s="124">
        <f t="shared" si="0"/>
        <v>5925</v>
      </c>
      <c r="G18" s="106"/>
      <c r="H18" s="37"/>
    </row>
    <row r="19" spans="1:10" ht="25.5" x14ac:dyDescent="0.25">
      <c r="A19" s="122">
        <v>945</v>
      </c>
      <c r="B19" s="58" t="s">
        <v>39</v>
      </c>
      <c r="C19" s="125" t="s">
        <v>370</v>
      </c>
      <c r="D19" s="125" t="s">
        <v>371</v>
      </c>
      <c r="E19" s="123">
        <v>7500</v>
      </c>
      <c r="F19" s="124">
        <f t="shared" si="0"/>
        <v>5925</v>
      </c>
      <c r="G19" s="106"/>
      <c r="H19" s="37"/>
    </row>
    <row r="20" spans="1:10" ht="25.5" x14ac:dyDescent="0.25">
      <c r="A20" s="122">
        <v>951</v>
      </c>
      <c r="B20" s="58" t="s">
        <v>87</v>
      </c>
      <c r="C20" s="125" t="s">
        <v>118</v>
      </c>
      <c r="D20" s="125" t="s">
        <v>372</v>
      </c>
      <c r="E20" s="123">
        <v>7500</v>
      </c>
      <c r="F20" s="124">
        <f t="shared" si="0"/>
        <v>5925</v>
      </c>
      <c r="G20" s="106"/>
      <c r="H20" s="37"/>
    </row>
    <row r="21" spans="1:10" ht="25.5" x14ac:dyDescent="0.25">
      <c r="A21" s="122">
        <v>954</v>
      </c>
      <c r="B21" s="58" t="s">
        <v>373</v>
      </c>
      <c r="C21" s="125" t="s">
        <v>283</v>
      </c>
      <c r="D21" s="125" t="s">
        <v>374</v>
      </c>
      <c r="E21" s="123">
        <v>7500</v>
      </c>
      <c r="F21" s="124">
        <f t="shared" si="0"/>
        <v>5925</v>
      </c>
      <c r="G21" s="106"/>
      <c r="H21" s="37"/>
    </row>
    <row r="22" spans="1:10" ht="25.5" x14ac:dyDescent="0.25">
      <c r="A22" s="122">
        <v>958</v>
      </c>
      <c r="B22" s="58" t="s">
        <v>107</v>
      </c>
      <c r="C22" s="125" t="s">
        <v>375</v>
      </c>
      <c r="D22" s="125" t="s">
        <v>376</v>
      </c>
      <c r="E22" s="123">
        <v>7500</v>
      </c>
      <c r="F22" s="124">
        <f t="shared" si="0"/>
        <v>5925</v>
      </c>
      <c r="G22" s="106"/>
      <c r="H22" s="37"/>
    </row>
    <row r="23" spans="1:10" ht="25.5" x14ac:dyDescent="0.25">
      <c r="A23" s="122">
        <v>959</v>
      </c>
      <c r="B23" s="58" t="s">
        <v>24</v>
      </c>
      <c r="C23" s="125" t="s">
        <v>377</v>
      </c>
      <c r="D23" s="125" t="s">
        <v>376</v>
      </c>
      <c r="E23" s="123">
        <v>7500</v>
      </c>
      <c r="F23" s="124">
        <f t="shared" si="0"/>
        <v>5925</v>
      </c>
      <c r="G23" s="106"/>
      <c r="H23" s="37"/>
    </row>
    <row r="24" spans="1:10" ht="25.5" x14ac:dyDescent="0.25">
      <c r="A24" s="122">
        <v>961</v>
      </c>
      <c r="B24" s="58" t="s">
        <v>95</v>
      </c>
      <c r="C24" s="125" t="s">
        <v>370</v>
      </c>
      <c r="D24" s="125" t="s">
        <v>378</v>
      </c>
      <c r="E24" s="123">
        <v>7500</v>
      </c>
      <c r="F24" s="124">
        <f t="shared" si="0"/>
        <v>5925</v>
      </c>
      <c r="G24" s="106"/>
      <c r="H24" s="37"/>
    </row>
    <row r="25" spans="1:10" ht="63.75" x14ac:dyDescent="0.25">
      <c r="A25" s="122">
        <v>973</v>
      </c>
      <c r="B25" s="58" t="s">
        <v>379</v>
      </c>
      <c r="C25" s="125" t="s">
        <v>283</v>
      </c>
      <c r="D25" s="125" t="s">
        <v>380</v>
      </c>
      <c r="E25" s="123">
        <v>7500</v>
      </c>
      <c r="F25" s="124">
        <f t="shared" si="0"/>
        <v>5925</v>
      </c>
      <c r="G25" s="106"/>
      <c r="H25" s="37"/>
    </row>
    <row r="26" spans="1:10" ht="25.5" x14ac:dyDescent="0.25">
      <c r="A26" s="122">
        <v>975</v>
      </c>
      <c r="B26" s="129" t="s">
        <v>59</v>
      </c>
      <c r="C26" s="125" t="s">
        <v>283</v>
      </c>
      <c r="D26" s="125" t="s">
        <v>381</v>
      </c>
      <c r="E26" s="123">
        <v>7500</v>
      </c>
      <c r="F26" s="124">
        <f t="shared" si="0"/>
        <v>5925</v>
      </c>
      <c r="G26" s="106"/>
      <c r="H26" s="37"/>
    </row>
    <row r="27" spans="1:10" ht="25.5" x14ac:dyDescent="0.25">
      <c r="A27" s="122">
        <v>980</v>
      </c>
      <c r="B27" s="58" t="s">
        <v>16</v>
      </c>
      <c r="C27" s="125" t="s">
        <v>382</v>
      </c>
      <c r="D27" s="130" t="s">
        <v>383</v>
      </c>
      <c r="E27" s="123">
        <v>7500</v>
      </c>
      <c r="F27" s="124">
        <f t="shared" si="0"/>
        <v>5925</v>
      </c>
      <c r="G27" s="106"/>
      <c r="H27" s="37"/>
    </row>
    <row r="28" spans="1:10" x14ac:dyDescent="0.25">
      <c r="A28" s="122">
        <v>983</v>
      </c>
      <c r="B28" s="99" t="s">
        <v>151</v>
      </c>
      <c r="C28" s="100" t="s">
        <v>384</v>
      </c>
      <c r="D28" s="131" t="s">
        <v>385</v>
      </c>
      <c r="E28" s="123">
        <v>5000</v>
      </c>
      <c r="F28" s="124">
        <f t="shared" si="0"/>
        <v>3950</v>
      </c>
      <c r="G28" s="106"/>
      <c r="H28" s="37"/>
    </row>
    <row r="29" spans="1:10" x14ac:dyDescent="0.25">
      <c r="A29" s="122">
        <v>881</v>
      </c>
      <c r="B29" s="99" t="s">
        <v>87</v>
      </c>
      <c r="C29" s="100" t="s">
        <v>386</v>
      </c>
      <c r="D29" s="100" t="s">
        <v>387</v>
      </c>
      <c r="E29" s="123">
        <v>2000</v>
      </c>
      <c r="F29" s="124">
        <f t="shared" si="0"/>
        <v>1580</v>
      </c>
      <c r="G29" s="106"/>
      <c r="H29" s="37"/>
    </row>
    <row r="30" spans="1:10" s="109" customFormat="1" x14ac:dyDescent="0.25">
      <c r="A30" s="132">
        <v>883</v>
      </c>
      <c r="B30" s="99" t="s">
        <v>148</v>
      </c>
      <c r="C30" s="100" t="s">
        <v>386</v>
      </c>
      <c r="D30" s="100" t="s">
        <v>388</v>
      </c>
      <c r="E30" s="123">
        <v>2000</v>
      </c>
      <c r="F30" s="124">
        <f t="shared" si="0"/>
        <v>1580</v>
      </c>
      <c r="G30" s="108"/>
      <c r="H30" s="108"/>
      <c r="I30" s="108"/>
      <c r="J30" s="108"/>
    </row>
    <row r="31" spans="1:10" ht="25.5" x14ac:dyDescent="0.25">
      <c r="A31" s="133">
        <v>889</v>
      </c>
      <c r="B31" s="107" t="s">
        <v>18</v>
      </c>
      <c r="C31" s="100" t="s">
        <v>386</v>
      </c>
      <c r="D31" s="100" t="s">
        <v>389</v>
      </c>
      <c r="E31" s="123">
        <v>1000</v>
      </c>
      <c r="F31" s="124">
        <f t="shared" si="0"/>
        <v>790</v>
      </c>
      <c r="G31" s="106"/>
      <c r="H31" s="37"/>
    </row>
    <row r="32" spans="1:10" x14ac:dyDescent="0.25">
      <c r="A32" s="133">
        <v>890</v>
      </c>
      <c r="B32" s="99" t="s">
        <v>114</v>
      </c>
      <c r="C32" s="100" t="s">
        <v>288</v>
      </c>
      <c r="D32" s="100" t="s">
        <v>390</v>
      </c>
      <c r="E32" s="123">
        <v>2000</v>
      </c>
      <c r="F32" s="124">
        <f t="shared" si="0"/>
        <v>1580</v>
      </c>
      <c r="G32" s="106"/>
      <c r="H32" s="37"/>
    </row>
    <row r="33" spans="1:8" ht="25.5" x14ac:dyDescent="0.25">
      <c r="A33" s="133">
        <v>897</v>
      </c>
      <c r="B33" s="99" t="s">
        <v>14</v>
      </c>
      <c r="C33" s="100" t="s">
        <v>386</v>
      </c>
      <c r="D33" s="100" t="s">
        <v>391</v>
      </c>
      <c r="E33" s="123">
        <v>2000</v>
      </c>
      <c r="F33" s="124">
        <f t="shared" si="0"/>
        <v>1580</v>
      </c>
      <c r="G33" s="106"/>
      <c r="H33" s="37"/>
    </row>
    <row r="34" spans="1:8" ht="38.25" x14ac:dyDescent="0.25">
      <c r="A34" s="133">
        <v>905</v>
      </c>
      <c r="B34" s="99" t="s">
        <v>392</v>
      </c>
      <c r="C34" s="100" t="s">
        <v>386</v>
      </c>
      <c r="D34" s="100" t="s">
        <v>393</v>
      </c>
      <c r="E34" s="123">
        <v>1000</v>
      </c>
      <c r="F34" s="124">
        <f t="shared" si="0"/>
        <v>790</v>
      </c>
      <c r="G34" s="106"/>
      <c r="H34" s="37"/>
    </row>
    <row r="35" spans="1:8" ht="25.5" x14ac:dyDescent="0.25">
      <c r="A35" s="133">
        <v>910</v>
      </c>
      <c r="B35" s="99" t="s">
        <v>110</v>
      </c>
      <c r="C35" s="100" t="s">
        <v>288</v>
      </c>
      <c r="D35" s="100" t="s">
        <v>394</v>
      </c>
      <c r="E35" s="123">
        <v>2000</v>
      </c>
      <c r="F35" s="124">
        <f t="shared" si="0"/>
        <v>1580</v>
      </c>
      <c r="G35" s="106"/>
      <c r="H35" s="37"/>
    </row>
    <row r="36" spans="1:8" x14ac:dyDescent="0.25">
      <c r="A36" s="133">
        <v>912</v>
      </c>
      <c r="B36" s="99" t="s">
        <v>39</v>
      </c>
      <c r="C36" s="100" t="s">
        <v>386</v>
      </c>
      <c r="D36" s="100" t="s">
        <v>395</v>
      </c>
      <c r="E36" s="123">
        <v>2000</v>
      </c>
      <c r="F36" s="124">
        <f t="shared" si="0"/>
        <v>1580</v>
      </c>
      <c r="G36" s="106"/>
      <c r="H36" s="37"/>
    </row>
    <row r="37" spans="1:8" x14ac:dyDescent="0.25">
      <c r="A37" s="133">
        <v>917</v>
      </c>
      <c r="B37" s="99" t="s">
        <v>139</v>
      </c>
      <c r="C37" s="100" t="s">
        <v>386</v>
      </c>
      <c r="D37" s="100" t="s">
        <v>396</v>
      </c>
      <c r="E37" s="123">
        <v>2000</v>
      </c>
      <c r="F37" s="124">
        <f t="shared" si="0"/>
        <v>1580</v>
      </c>
      <c r="G37" s="106"/>
      <c r="H37" s="37"/>
    </row>
    <row r="38" spans="1:8" ht="38.25" x14ac:dyDescent="0.25">
      <c r="A38" s="133">
        <v>927</v>
      </c>
      <c r="B38" s="99" t="s">
        <v>16</v>
      </c>
      <c r="C38" s="100" t="s">
        <v>386</v>
      </c>
      <c r="D38" s="100" t="s">
        <v>397</v>
      </c>
      <c r="E38" s="123">
        <v>2000</v>
      </c>
      <c r="F38" s="124">
        <f t="shared" si="0"/>
        <v>1580</v>
      </c>
      <c r="G38" s="110"/>
      <c r="H38" s="110"/>
    </row>
    <row r="39" spans="1:8" ht="25.5" x14ac:dyDescent="0.25">
      <c r="A39" s="133">
        <v>952</v>
      </c>
      <c r="B39" s="99" t="s">
        <v>107</v>
      </c>
      <c r="C39" s="100" t="s">
        <v>288</v>
      </c>
      <c r="D39" s="100" t="s">
        <v>398</v>
      </c>
      <c r="E39" s="123">
        <v>2000</v>
      </c>
      <c r="F39" s="124">
        <f t="shared" si="0"/>
        <v>1580</v>
      </c>
      <c r="G39" s="110"/>
      <c r="H39" s="110"/>
    </row>
    <row r="40" spans="1:8" ht="25.5" x14ac:dyDescent="0.25">
      <c r="A40" s="133">
        <v>957</v>
      </c>
      <c r="B40" s="99" t="s">
        <v>42</v>
      </c>
      <c r="C40" s="100" t="s">
        <v>386</v>
      </c>
      <c r="D40" s="100" t="s">
        <v>399</v>
      </c>
      <c r="E40" s="123">
        <v>2000</v>
      </c>
      <c r="F40" s="124">
        <f t="shared" si="0"/>
        <v>1580</v>
      </c>
      <c r="G40" s="110"/>
      <c r="H40" s="110"/>
    </row>
    <row r="41" spans="1:8" x14ac:dyDescent="0.25">
      <c r="A41" s="133">
        <v>967</v>
      </c>
      <c r="B41" s="99" t="s">
        <v>95</v>
      </c>
      <c r="C41" s="100" t="s">
        <v>386</v>
      </c>
      <c r="D41" s="111" t="s">
        <v>400</v>
      </c>
      <c r="E41" s="123">
        <v>1000</v>
      </c>
      <c r="F41" s="124">
        <f t="shared" si="0"/>
        <v>790</v>
      </c>
      <c r="G41" s="110"/>
      <c r="H41" s="110"/>
    </row>
    <row r="42" spans="1:8" ht="25.5" x14ac:dyDescent="0.25">
      <c r="A42" s="133">
        <v>971</v>
      </c>
      <c r="B42" s="99" t="s">
        <v>190</v>
      </c>
      <c r="C42" s="111" t="s">
        <v>386</v>
      </c>
      <c r="D42" s="100" t="s">
        <v>401</v>
      </c>
      <c r="E42" s="123">
        <v>2000</v>
      </c>
      <c r="F42" s="124">
        <f t="shared" si="0"/>
        <v>1580</v>
      </c>
      <c r="G42" s="106"/>
      <c r="H42" s="37"/>
    </row>
    <row r="43" spans="1:8" x14ac:dyDescent="0.25">
      <c r="A43" s="133">
        <v>982</v>
      </c>
      <c r="B43" s="99" t="s">
        <v>59</v>
      </c>
      <c r="C43" s="100" t="s">
        <v>288</v>
      </c>
      <c r="D43" s="100" t="s">
        <v>402</v>
      </c>
      <c r="E43" s="123">
        <v>500</v>
      </c>
      <c r="F43" s="124">
        <f t="shared" si="0"/>
        <v>395</v>
      </c>
      <c r="G43" s="106"/>
      <c r="H43" s="37"/>
    </row>
    <row r="44" spans="1:8" ht="76.5" x14ac:dyDescent="0.25">
      <c r="A44" s="122">
        <v>906</v>
      </c>
      <c r="B44" s="111" t="s">
        <v>5</v>
      </c>
      <c r="C44" s="100" t="s">
        <v>403</v>
      </c>
      <c r="D44" s="100" t="s">
        <v>404</v>
      </c>
      <c r="E44" s="123">
        <v>7500</v>
      </c>
      <c r="F44" s="124">
        <f t="shared" si="0"/>
        <v>5925</v>
      </c>
      <c r="G44" s="106"/>
      <c r="H44" s="37"/>
    </row>
    <row r="45" spans="1:8" ht="76.5" x14ac:dyDescent="0.25">
      <c r="A45" s="122">
        <v>911</v>
      </c>
      <c r="B45" s="99" t="s">
        <v>12</v>
      </c>
      <c r="C45" s="100" t="s">
        <v>403</v>
      </c>
      <c r="D45" s="100" t="s">
        <v>404</v>
      </c>
      <c r="E45" s="123">
        <v>7500</v>
      </c>
      <c r="F45" s="124">
        <f t="shared" si="0"/>
        <v>5925</v>
      </c>
      <c r="G45" s="106"/>
      <c r="H45" s="37"/>
    </row>
    <row r="46" spans="1:8" ht="76.5" x14ac:dyDescent="0.25">
      <c r="A46" s="122">
        <v>924</v>
      </c>
      <c r="B46" s="99" t="s">
        <v>87</v>
      </c>
      <c r="C46" s="100" t="s">
        <v>403</v>
      </c>
      <c r="D46" s="100" t="s">
        <v>404</v>
      </c>
      <c r="E46" s="123">
        <v>7500</v>
      </c>
      <c r="F46" s="124">
        <f t="shared" si="0"/>
        <v>5925</v>
      </c>
      <c r="G46" s="106"/>
      <c r="H46" s="37"/>
    </row>
    <row r="47" spans="1:8" ht="76.5" x14ac:dyDescent="0.25">
      <c r="A47" s="122">
        <v>960</v>
      </c>
      <c r="B47" s="99" t="s">
        <v>20</v>
      </c>
      <c r="C47" s="100" t="s">
        <v>403</v>
      </c>
      <c r="D47" s="100" t="s">
        <v>405</v>
      </c>
      <c r="E47" s="123">
        <v>7500</v>
      </c>
      <c r="F47" s="124">
        <f t="shared" si="0"/>
        <v>5925</v>
      </c>
      <c r="G47" s="106"/>
      <c r="H47" s="37"/>
    </row>
    <row r="48" spans="1:8" ht="25.5" x14ac:dyDescent="0.25">
      <c r="A48" s="122">
        <v>918</v>
      </c>
      <c r="B48" s="99" t="s">
        <v>5</v>
      </c>
      <c r="C48" s="100" t="s">
        <v>406</v>
      </c>
      <c r="D48" s="100" t="s">
        <v>407</v>
      </c>
      <c r="E48" s="123">
        <v>2000</v>
      </c>
      <c r="F48" s="124">
        <f t="shared" si="0"/>
        <v>1580</v>
      </c>
      <c r="G48" s="106"/>
      <c r="H48" s="37"/>
    </row>
    <row r="49" spans="1:8" ht="25.5" x14ac:dyDescent="0.25">
      <c r="A49" s="122">
        <v>938</v>
      </c>
      <c r="B49" s="99" t="s">
        <v>46</v>
      </c>
      <c r="C49" s="100" t="s">
        <v>406</v>
      </c>
      <c r="D49" s="134" t="s">
        <v>408</v>
      </c>
      <c r="E49" s="123">
        <v>1700</v>
      </c>
      <c r="F49" s="124">
        <f t="shared" si="0"/>
        <v>1343</v>
      </c>
      <c r="G49" s="106"/>
      <c r="H49" s="37"/>
    </row>
    <row r="50" spans="1:8" x14ac:dyDescent="0.25">
      <c r="A50" s="122">
        <v>948</v>
      </c>
      <c r="B50" s="99" t="s">
        <v>18</v>
      </c>
      <c r="C50" s="100" t="s">
        <v>406</v>
      </c>
      <c r="D50" s="73" t="s">
        <v>409</v>
      </c>
      <c r="E50" s="123">
        <v>2000</v>
      </c>
      <c r="F50" s="124">
        <f t="shared" si="0"/>
        <v>1580</v>
      </c>
      <c r="G50" s="106"/>
      <c r="H50" s="37"/>
    </row>
    <row r="51" spans="1:8" x14ac:dyDescent="0.25">
      <c r="A51" s="122">
        <v>950</v>
      </c>
      <c r="B51" s="107" t="s">
        <v>89</v>
      </c>
      <c r="C51" s="100" t="s">
        <v>406</v>
      </c>
      <c r="D51" s="111" t="s">
        <v>410</v>
      </c>
      <c r="E51" s="123">
        <v>2000</v>
      </c>
      <c r="F51" s="124">
        <f t="shared" si="0"/>
        <v>1580</v>
      </c>
      <c r="G51" s="106"/>
      <c r="H51" s="37"/>
    </row>
    <row r="52" spans="1:8" x14ac:dyDescent="0.25">
      <c r="A52" s="122">
        <v>963</v>
      </c>
      <c r="B52" s="107" t="s">
        <v>42</v>
      </c>
      <c r="C52" s="100" t="s">
        <v>406</v>
      </c>
      <c r="D52" s="135" t="s">
        <v>411</v>
      </c>
      <c r="E52" s="123">
        <v>1233.3399999999999</v>
      </c>
      <c r="F52" s="124">
        <f t="shared" si="0"/>
        <v>974.33859999999993</v>
      </c>
      <c r="G52" s="106"/>
      <c r="H52" s="37"/>
    </row>
    <row r="53" spans="1:8" x14ac:dyDescent="0.25">
      <c r="A53" s="122">
        <v>964</v>
      </c>
      <c r="B53" s="99" t="s">
        <v>365</v>
      </c>
      <c r="C53" s="100" t="s">
        <v>406</v>
      </c>
      <c r="D53" s="111" t="s">
        <v>410</v>
      </c>
      <c r="E53" s="123">
        <v>2000</v>
      </c>
      <c r="F53" s="124">
        <f t="shared" si="0"/>
        <v>1580</v>
      </c>
      <c r="G53" s="106"/>
      <c r="H53" s="37"/>
    </row>
    <row r="54" spans="1:8" x14ac:dyDescent="0.25">
      <c r="B54" s="31"/>
      <c r="C54" s="136"/>
      <c r="D54" s="137"/>
      <c r="E54" s="138"/>
      <c r="F54" s="139"/>
      <c r="G54" s="37"/>
      <c r="H54" s="37"/>
    </row>
    <row r="55" spans="1:8" x14ac:dyDescent="0.25">
      <c r="B55" s="115"/>
      <c r="C55" s="116"/>
      <c r="D55" s="117"/>
      <c r="E55" s="140">
        <f>SUM(E3:E53)</f>
        <v>282174.34000000003</v>
      </c>
      <c r="F55" s="141">
        <f>E55*0.79</f>
        <v>222917.72860000003</v>
      </c>
      <c r="G55" s="37"/>
      <c r="H55" s="37"/>
    </row>
    <row r="56" spans="1:8" x14ac:dyDescent="0.25">
      <c r="B56" s="118"/>
      <c r="C56" s="117"/>
      <c r="D56" s="2"/>
      <c r="G56" s="37"/>
      <c r="H56" s="37"/>
    </row>
    <row r="57" spans="1:8" x14ac:dyDescent="0.25">
      <c r="D57" s="42"/>
      <c r="G57" s="37"/>
      <c r="H57" s="37" t="s">
        <v>347</v>
      </c>
    </row>
    <row r="58" spans="1:8" ht="15.75" x14ac:dyDescent="0.25">
      <c r="B58" s="159" t="s">
        <v>414</v>
      </c>
      <c r="C58" s="159"/>
      <c r="D58" s="159"/>
    </row>
    <row r="59" spans="1:8" x14ac:dyDescent="0.25">
      <c r="A59" s="119">
        <v>885</v>
      </c>
      <c r="B59" s="142" t="s">
        <v>50</v>
      </c>
      <c r="D59" s="142" t="s">
        <v>412</v>
      </c>
      <c r="E59" s="160">
        <v>7500</v>
      </c>
    </row>
    <row r="60" spans="1:8" x14ac:dyDescent="0.25">
      <c r="A60" s="119">
        <v>886</v>
      </c>
      <c r="B60" t="s">
        <v>82</v>
      </c>
      <c r="D60" s="142" t="s">
        <v>412</v>
      </c>
      <c r="E60" s="160">
        <v>7500</v>
      </c>
    </row>
    <row r="61" spans="1:8" x14ac:dyDescent="0.25">
      <c r="A61" s="119">
        <v>887</v>
      </c>
      <c r="B61" s="142" t="s">
        <v>57</v>
      </c>
      <c r="D61" s="142" t="s">
        <v>412</v>
      </c>
      <c r="E61" s="160">
        <v>7500</v>
      </c>
    </row>
    <row r="62" spans="1:8" x14ac:dyDescent="0.25">
      <c r="A62" s="119">
        <v>909</v>
      </c>
      <c r="B62" s="142" t="s">
        <v>18</v>
      </c>
      <c r="D62" s="142" t="s">
        <v>413</v>
      </c>
      <c r="E62" s="160">
        <v>7500</v>
      </c>
    </row>
    <row r="63" spans="1:8" x14ac:dyDescent="0.25">
      <c r="D63" s="90"/>
    </row>
    <row r="64" spans="1:8" x14ac:dyDescent="0.25">
      <c r="C64" s="120"/>
    </row>
    <row r="65" spans="3:3" x14ac:dyDescent="0.25">
      <c r="C65" s="120"/>
    </row>
    <row r="66" spans="3:3" x14ac:dyDescent="0.25">
      <c r="C66" s="120"/>
    </row>
  </sheetData>
  <mergeCells count="2">
    <mergeCell ref="B1:E1"/>
    <mergeCell ref="B58:D58"/>
  </mergeCells>
  <pageMargins left="0.7" right="0.7" top="0.75" bottom="0.75" header="0.3" footer="0.3"/>
  <pageSetup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abSelected="1" topLeftCell="A49" workbookViewId="0">
      <selection activeCell="A61" sqref="A61:D67"/>
    </sheetView>
  </sheetViews>
  <sheetFormatPr defaultRowHeight="15" x14ac:dyDescent="0.25"/>
  <cols>
    <col min="1" max="1" width="21.140625" customWidth="1"/>
    <col min="2" max="2" width="20.7109375" customWidth="1"/>
    <col min="3" max="3" width="67.28515625" style="90" customWidth="1"/>
    <col min="4" max="4" width="11.85546875" style="119" customWidth="1"/>
    <col min="5" max="5" width="11.85546875" style="120" customWidth="1"/>
    <col min="257" max="257" width="21.140625" customWidth="1"/>
    <col min="258" max="258" width="27.28515625" customWidth="1"/>
    <col min="259" max="259" width="110" customWidth="1"/>
    <col min="260" max="261" width="14.5703125" customWidth="1"/>
    <col min="513" max="513" width="21.140625" customWidth="1"/>
    <col min="514" max="514" width="27.28515625" customWidth="1"/>
    <col min="515" max="515" width="110" customWidth="1"/>
    <col min="516" max="517" width="14.5703125" customWidth="1"/>
    <col min="769" max="769" width="21.140625" customWidth="1"/>
    <col min="770" max="770" width="27.28515625" customWidth="1"/>
    <col min="771" max="771" width="110" customWidth="1"/>
    <col min="772" max="773" width="14.5703125" customWidth="1"/>
    <col min="1025" max="1025" width="21.140625" customWidth="1"/>
    <col min="1026" max="1026" width="27.28515625" customWidth="1"/>
    <col min="1027" max="1027" width="110" customWidth="1"/>
    <col min="1028" max="1029" width="14.5703125" customWidth="1"/>
    <col min="1281" max="1281" width="21.140625" customWidth="1"/>
    <col min="1282" max="1282" width="27.28515625" customWidth="1"/>
    <col min="1283" max="1283" width="110" customWidth="1"/>
    <col min="1284" max="1285" width="14.5703125" customWidth="1"/>
    <col min="1537" max="1537" width="21.140625" customWidth="1"/>
    <col min="1538" max="1538" width="27.28515625" customWidth="1"/>
    <col min="1539" max="1539" width="110" customWidth="1"/>
    <col min="1540" max="1541" width="14.5703125" customWidth="1"/>
    <col min="1793" max="1793" width="21.140625" customWidth="1"/>
    <col min="1794" max="1794" width="27.28515625" customWidth="1"/>
    <col min="1795" max="1795" width="110" customWidth="1"/>
    <col min="1796" max="1797" width="14.5703125" customWidth="1"/>
    <col min="2049" max="2049" width="21.140625" customWidth="1"/>
    <col min="2050" max="2050" width="27.28515625" customWidth="1"/>
    <col min="2051" max="2051" width="110" customWidth="1"/>
    <col min="2052" max="2053" width="14.5703125" customWidth="1"/>
    <col min="2305" max="2305" width="21.140625" customWidth="1"/>
    <col min="2306" max="2306" width="27.28515625" customWidth="1"/>
    <col min="2307" max="2307" width="110" customWidth="1"/>
    <col min="2308" max="2309" width="14.5703125" customWidth="1"/>
    <col min="2561" max="2561" width="21.140625" customWidth="1"/>
    <col min="2562" max="2562" width="27.28515625" customWidth="1"/>
    <col min="2563" max="2563" width="110" customWidth="1"/>
    <col min="2564" max="2565" width="14.5703125" customWidth="1"/>
    <col min="2817" max="2817" width="21.140625" customWidth="1"/>
    <col min="2818" max="2818" width="27.28515625" customWidth="1"/>
    <col min="2819" max="2819" width="110" customWidth="1"/>
    <col min="2820" max="2821" width="14.5703125" customWidth="1"/>
    <col min="3073" max="3073" width="21.140625" customWidth="1"/>
    <col min="3074" max="3074" width="27.28515625" customWidth="1"/>
    <col min="3075" max="3075" width="110" customWidth="1"/>
    <col min="3076" max="3077" width="14.5703125" customWidth="1"/>
    <col min="3329" max="3329" width="21.140625" customWidth="1"/>
    <col min="3330" max="3330" width="27.28515625" customWidth="1"/>
    <col min="3331" max="3331" width="110" customWidth="1"/>
    <col min="3332" max="3333" width="14.5703125" customWidth="1"/>
    <col min="3585" max="3585" width="21.140625" customWidth="1"/>
    <col min="3586" max="3586" width="27.28515625" customWidth="1"/>
    <col min="3587" max="3587" width="110" customWidth="1"/>
    <col min="3588" max="3589" width="14.5703125" customWidth="1"/>
    <col min="3841" max="3841" width="21.140625" customWidth="1"/>
    <col min="3842" max="3842" width="27.28515625" customWidth="1"/>
    <col min="3843" max="3843" width="110" customWidth="1"/>
    <col min="3844" max="3845" width="14.5703125" customWidth="1"/>
    <col min="4097" max="4097" width="21.140625" customWidth="1"/>
    <col min="4098" max="4098" width="27.28515625" customWidth="1"/>
    <col min="4099" max="4099" width="110" customWidth="1"/>
    <col min="4100" max="4101" width="14.5703125" customWidth="1"/>
    <col min="4353" max="4353" width="21.140625" customWidth="1"/>
    <col min="4354" max="4354" width="27.28515625" customWidth="1"/>
    <col min="4355" max="4355" width="110" customWidth="1"/>
    <col min="4356" max="4357" width="14.5703125" customWidth="1"/>
    <col min="4609" max="4609" width="21.140625" customWidth="1"/>
    <col min="4610" max="4610" width="27.28515625" customWidth="1"/>
    <col min="4611" max="4611" width="110" customWidth="1"/>
    <col min="4612" max="4613" width="14.5703125" customWidth="1"/>
    <col min="4865" max="4865" width="21.140625" customWidth="1"/>
    <col min="4866" max="4866" width="27.28515625" customWidth="1"/>
    <col min="4867" max="4867" width="110" customWidth="1"/>
    <col min="4868" max="4869" width="14.5703125" customWidth="1"/>
    <col min="5121" max="5121" width="21.140625" customWidth="1"/>
    <col min="5122" max="5122" width="27.28515625" customWidth="1"/>
    <col min="5123" max="5123" width="110" customWidth="1"/>
    <col min="5124" max="5125" width="14.5703125" customWidth="1"/>
    <col min="5377" max="5377" width="21.140625" customWidth="1"/>
    <col min="5378" max="5378" width="27.28515625" customWidth="1"/>
    <col min="5379" max="5379" width="110" customWidth="1"/>
    <col min="5380" max="5381" width="14.5703125" customWidth="1"/>
    <col min="5633" max="5633" width="21.140625" customWidth="1"/>
    <col min="5634" max="5634" width="27.28515625" customWidth="1"/>
    <col min="5635" max="5635" width="110" customWidth="1"/>
    <col min="5636" max="5637" width="14.5703125" customWidth="1"/>
    <col min="5889" max="5889" width="21.140625" customWidth="1"/>
    <col min="5890" max="5890" width="27.28515625" customWidth="1"/>
    <col min="5891" max="5891" width="110" customWidth="1"/>
    <col min="5892" max="5893" width="14.5703125" customWidth="1"/>
    <col min="6145" max="6145" width="21.140625" customWidth="1"/>
    <col min="6146" max="6146" width="27.28515625" customWidth="1"/>
    <col min="6147" max="6147" width="110" customWidth="1"/>
    <col min="6148" max="6149" width="14.5703125" customWidth="1"/>
    <col min="6401" max="6401" width="21.140625" customWidth="1"/>
    <col min="6402" max="6402" width="27.28515625" customWidth="1"/>
    <col min="6403" max="6403" width="110" customWidth="1"/>
    <col min="6404" max="6405" width="14.5703125" customWidth="1"/>
    <col min="6657" max="6657" width="21.140625" customWidth="1"/>
    <col min="6658" max="6658" width="27.28515625" customWidth="1"/>
    <col min="6659" max="6659" width="110" customWidth="1"/>
    <col min="6660" max="6661" width="14.5703125" customWidth="1"/>
    <col min="6913" max="6913" width="21.140625" customWidth="1"/>
    <col min="6914" max="6914" width="27.28515625" customWidth="1"/>
    <col min="6915" max="6915" width="110" customWidth="1"/>
    <col min="6916" max="6917" width="14.5703125" customWidth="1"/>
    <col min="7169" max="7169" width="21.140625" customWidth="1"/>
    <col min="7170" max="7170" width="27.28515625" customWidth="1"/>
    <col min="7171" max="7171" width="110" customWidth="1"/>
    <col min="7172" max="7173" width="14.5703125" customWidth="1"/>
    <col min="7425" max="7425" width="21.140625" customWidth="1"/>
    <col min="7426" max="7426" width="27.28515625" customWidth="1"/>
    <col min="7427" max="7427" width="110" customWidth="1"/>
    <col min="7428" max="7429" width="14.5703125" customWidth="1"/>
    <col min="7681" max="7681" width="21.140625" customWidth="1"/>
    <col min="7682" max="7682" width="27.28515625" customWidth="1"/>
    <col min="7683" max="7683" width="110" customWidth="1"/>
    <col min="7684" max="7685" width="14.5703125" customWidth="1"/>
    <col min="7937" max="7937" width="21.140625" customWidth="1"/>
    <col min="7938" max="7938" width="27.28515625" customWidth="1"/>
    <col min="7939" max="7939" width="110" customWidth="1"/>
    <col min="7940" max="7941" width="14.5703125" customWidth="1"/>
    <col min="8193" max="8193" width="21.140625" customWidth="1"/>
    <col min="8194" max="8194" width="27.28515625" customWidth="1"/>
    <col min="8195" max="8195" width="110" customWidth="1"/>
    <col min="8196" max="8197" width="14.5703125" customWidth="1"/>
    <col min="8449" max="8449" width="21.140625" customWidth="1"/>
    <col min="8450" max="8450" width="27.28515625" customWidth="1"/>
    <col min="8451" max="8451" width="110" customWidth="1"/>
    <col min="8452" max="8453" width="14.5703125" customWidth="1"/>
    <col min="8705" max="8705" width="21.140625" customWidth="1"/>
    <col min="8706" max="8706" width="27.28515625" customWidth="1"/>
    <col min="8707" max="8707" width="110" customWidth="1"/>
    <col min="8708" max="8709" width="14.5703125" customWidth="1"/>
    <col min="8961" max="8961" width="21.140625" customWidth="1"/>
    <col min="8962" max="8962" width="27.28515625" customWidth="1"/>
    <col min="8963" max="8963" width="110" customWidth="1"/>
    <col min="8964" max="8965" width="14.5703125" customWidth="1"/>
    <col min="9217" max="9217" width="21.140625" customWidth="1"/>
    <col min="9218" max="9218" width="27.28515625" customWidth="1"/>
    <col min="9219" max="9219" width="110" customWidth="1"/>
    <col min="9220" max="9221" width="14.5703125" customWidth="1"/>
    <col min="9473" max="9473" width="21.140625" customWidth="1"/>
    <col min="9474" max="9474" width="27.28515625" customWidth="1"/>
    <col min="9475" max="9475" width="110" customWidth="1"/>
    <col min="9476" max="9477" width="14.5703125" customWidth="1"/>
    <col min="9729" max="9729" width="21.140625" customWidth="1"/>
    <col min="9730" max="9730" width="27.28515625" customWidth="1"/>
    <col min="9731" max="9731" width="110" customWidth="1"/>
    <col min="9732" max="9733" width="14.5703125" customWidth="1"/>
    <col min="9985" max="9985" width="21.140625" customWidth="1"/>
    <col min="9986" max="9986" width="27.28515625" customWidth="1"/>
    <col min="9987" max="9987" width="110" customWidth="1"/>
    <col min="9988" max="9989" width="14.5703125" customWidth="1"/>
    <col min="10241" max="10241" width="21.140625" customWidth="1"/>
    <col min="10242" max="10242" width="27.28515625" customWidth="1"/>
    <col min="10243" max="10243" width="110" customWidth="1"/>
    <col min="10244" max="10245" width="14.5703125" customWidth="1"/>
    <col min="10497" max="10497" width="21.140625" customWidth="1"/>
    <col min="10498" max="10498" width="27.28515625" customWidth="1"/>
    <col min="10499" max="10499" width="110" customWidth="1"/>
    <col min="10500" max="10501" width="14.5703125" customWidth="1"/>
    <col min="10753" max="10753" width="21.140625" customWidth="1"/>
    <col min="10754" max="10754" width="27.28515625" customWidth="1"/>
    <col min="10755" max="10755" width="110" customWidth="1"/>
    <col min="10756" max="10757" width="14.5703125" customWidth="1"/>
    <col min="11009" max="11009" width="21.140625" customWidth="1"/>
    <col min="11010" max="11010" width="27.28515625" customWidth="1"/>
    <col min="11011" max="11011" width="110" customWidth="1"/>
    <col min="11012" max="11013" width="14.5703125" customWidth="1"/>
    <col min="11265" max="11265" width="21.140625" customWidth="1"/>
    <col min="11266" max="11266" width="27.28515625" customWidth="1"/>
    <col min="11267" max="11267" width="110" customWidth="1"/>
    <col min="11268" max="11269" width="14.5703125" customWidth="1"/>
    <col min="11521" max="11521" width="21.140625" customWidth="1"/>
    <col min="11522" max="11522" width="27.28515625" customWidth="1"/>
    <col min="11523" max="11523" width="110" customWidth="1"/>
    <col min="11524" max="11525" width="14.5703125" customWidth="1"/>
    <col min="11777" max="11777" width="21.140625" customWidth="1"/>
    <col min="11778" max="11778" width="27.28515625" customWidth="1"/>
    <col min="11779" max="11779" width="110" customWidth="1"/>
    <col min="11780" max="11781" width="14.5703125" customWidth="1"/>
    <col min="12033" max="12033" width="21.140625" customWidth="1"/>
    <col min="12034" max="12034" width="27.28515625" customWidth="1"/>
    <col min="12035" max="12035" width="110" customWidth="1"/>
    <col min="12036" max="12037" width="14.5703125" customWidth="1"/>
    <col min="12289" max="12289" width="21.140625" customWidth="1"/>
    <col min="12290" max="12290" width="27.28515625" customWidth="1"/>
    <col min="12291" max="12291" width="110" customWidth="1"/>
    <col min="12292" max="12293" width="14.5703125" customWidth="1"/>
    <col min="12545" max="12545" width="21.140625" customWidth="1"/>
    <col min="12546" max="12546" width="27.28515625" customWidth="1"/>
    <col min="12547" max="12547" width="110" customWidth="1"/>
    <col min="12548" max="12549" width="14.5703125" customWidth="1"/>
    <col min="12801" max="12801" width="21.140625" customWidth="1"/>
    <col min="12802" max="12802" width="27.28515625" customWidth="1"/>
    <col min="12803" max="12803" width="110" customWidth="1"/>
    <col min="12804" max="12805" width="14.5703125" customWidth="1"/>
    <col min="13057" max="13057" width="21.140625" customWidth="1"/>
    <col min="13058" max="13058" width="27.28515625" customWidth="1"/>
    <col min="13059" max="13059" width="110" customWidth="1"/>
    <col min="13060" max="13061" width="14.5703125" customWidth="1"/>
    <col min="13313" max="13313" width="21.140625" customWidth="1"/>
    <col min="13314" max="13314" width="27.28515625" customWidth="1"/>
    <col min="13315" max="13315" width="110" customWidth="1"/>
    <col min="13316" max="13317" width="14.5703125" customWidth="1"/>
    <col min="13569" max="13569" width="21.140625" customWidth="1"/>
    <col min="13570" max="13570" width="27.28515625" customWidth="1"/>
    <col min="13571" max="13571" width="110" customWidth="1"/>
    <col min="13572" max="13573" width="14.5703125" customWidth="1"/>
    <col min="13825" max="13825" width="21.140625" customWidth="1"/>
    <col min="13826" max="13826" width="27.28515625" customWidth="1"/>
    <col min="13827" max="13827" width="110" customWidth="1"/>
    <col min="13828" max="13829" width="14.5703125" customWidth="1"/>
    <col min="14081" max="14081" width="21.140625" customWidth="1"/>
    <col min="14082" max="14082" width="27.28515625" customWidth="1"/>
    <col min="14083" max="14083" width="110" customWidth="1"/>
    <col min="14084" max="14085" width="14.5703125" customWidth="1"/>
    <col min="14337" max="14337" width="21.140625" customWidth="1"/>
    <col min="14338" max="14338" width="27.28515625" customWidth="1"/>
    <col min="14339" max="14339" width="110" customWidth="1"/>
    <col min="14340" max="14341" width="14.5703125" customWidth="1"/>
    <col min="14593" max="14593" width="21.140625" customWidth="1"/>
    <col min="14594" max="14594" width="27.28515625" customWidth="1"/>
    <col min="14595" max="14595" width="110" customWidth="1"/>
    <col min="14596" max="14597" width="14.5703125" customWidth="1"/>
    <col min="14849" max="14849" width="21.140625" customWidth="1"/>
    <col min="14850" max="14850" width="27.28515625" customWidth="1"/>
    <col min="14851" max="14851" width="110" customWidth="1"/>
    <col min="14852" max="14853" width="14.5703125" customWidth="1"/>
    <col min="15105" max="15105" width="21.140625" customWidth="1"/>
    <col min="15106" max="15106" width="27.28515625" customWidth="1"/>
    <col min="15107" max="15107" width="110" customWidth="1"/>
    <col min="15108" max="15109" width="14.5703125" customWidth="1"/>
    <col min="15361" max="15361" width="21.140625" customWidth="1"/>
    <col min="15362" max="15362" width="27.28515625" customWidth="1"/>
    <col min="15363" max="15363" width="110" customWidth="1"/>
    <col min="15364" max="15365" width="14.5703125" customWidth="1"/>
    <col min="15617" max="15617" width="21.140625" customWidth="1"/>
    <col min="15618" max="15618" width="27.28515625" customWidth="1"/>
    <col min="15619" max="15619" width="110" customWidth="1"/>
    <col min="15620" max="15621" width="14.5703125" customWidth="1"/>
    <col min="15873" max="15873" width="21.140625" customWidth="1"/>
    <col min="15874" max="15874" width="27.28515625" customWidth="1"/>
    <col min="15875" max="15875" width="110" customWidth="1"/>
    <col min="15876" max="15877" width="14.5703125" customWidth="1"/>
    <col min="16129" max="16129" width="21.140625" customWidth="1"/>
    <col min="16130" max="16130" width="27.28515625" customWidth="1"/>
    <col min="16131" max="16131" width="110" customWidth="1"/>
    <col min="16132" max="16133" width="14.5703125" customWidth="1"/>
  </cols>
  <sheetData>
    <row r="1" spans="1:7" ht="20.25" x14ac:dyDescent="0.3">
      <c r="A1" s="143" t="s">
        <v>274</v>
      </c>
      <c r="B1" s="144"/>
      <c r="C1" s="144"/>
      <c r="D1" s="144"/>
      <c r="E1" s="91"/>
      <c r="F1" s="34"/>
    </row>
    <row r="2" spans="1:7" s="95" customFormat="1" ht="51.75" x14ac:dyDescent="0.25">
      <c r="A2" s="92" t="s">
        <v>0</v>
      </c>
      <c r="B2" s="92" t="s">
        <v>2</v>
      </c>
      <c r="C2" s="121" t="s">
        <v>1</v>
      </c>
      <c r="D2" s="93" t="s">
        <v>275</v>
      </c>
      <c r="E2" s="93" t="s">
        <v>276</v>
      </c>
      <c r="F2" s="94"/>
      <c r="G2" s="94"/>
    </row>
    <row r="3" spans="1:7" s="95" customFormat="1" x14ac:dyDescent="0.25">
      <c r="A3" s="96">
        <v>5360</v>
      </c>
      <c r="B3" s="96" t="s">
        <v>277</v>
      </c>
      <c r="C3" s="121" t="s">
        <v>278</v>
      </c>
      <c r="D3" s="97">
        <v>4400</v>
      </c>
      <c r="E3" s="98">
        <f>D3*0.81</f>
        <v>3564.0000000000005</v>
      </c>
      <c r="F3" s="94"/>
      <c r="G3" s="94"/>
    </row>
    <row r="4" spans="1:7" s="95" customFormat="1" ht="26.25" x14ac:dyDescent="0.25">
      <c r="A4" s="96">
        <v>5360</v>
      </c>
      <c r="B4" s="92" t="s">
        <v>279</v>
      </c>
      <c r="C4" s="121" t="s">
        <v>280</v>
      </c>
      <c r="D4" s="97">
        <v>20000</v>
      </c>
      <c r="E4" s="98">
        <f t="shared" ref="E4:E56" si="0">D4*0.81</f>
        <v>16200.000000000002</v>
      </c>
      <c r="F4" s="94"/>
      <c r="G4" s="94"/>
    </row>
    <row r="5" spans="1:7" s="95" customFormat="1" x14ac:dyDescent="0.25">
      <c r="A5" s="96">
        <v>5360</v>
      </c>
      <c r="B5" s="92" t="s">
        <v>281</v>
      </c>
      <c r="C5" s="121" t="s">
        <v>282</v>
      </c>
      <c r="D5" s="97">
        <v>19571</v>
      </c>
      <c r="E5" s="98">
        <f t="shared" si="0"/>
        <v>15852.51</v>
      </c>
      <c r="F5" s="94"/>
      <c r="G5" s="94"/>
    </row>
    <row r="6" spans="1:7" ht="25.5" x14ac:dyDescent="0.25">
      <c r="A6" s="99" t="s">
        <v>50</v>
      </c>
      <c r="B6" s="100" t="s">
        <v>283</v>
      </c>
      <c r="C6" s="100" t="s">
        <v>284</v>
      </c>
      <c r="D6" s="97">
        <v>7500</v>
      </c>
      <c r="E6" s="98">
        <f t="shared" si="0"/>
        <v>6075</v>
      </c>
      <c r="F6" s="37"/>
      <c r="G6" s="37"/>
    </row>
    <row r="7" spans="1:7" ht="38.25" x14ac:dyDescent="0.25">
      <c r="A7" s="99" t="s">
        <v>5</v>
      </c>
      <c r="B7" s="100" t="s">
        <v>285</v>
      </c>
      <c r="C7" s="100" t="s">
        <v>286</v>
      </c>
      <c r="D7" s="97">
        <v>7500</v>
      </c>
      <c r="E7" s="98">
        <f t="shared" si="0"/>
        <v>6075</v>
      </c>
      <c r="F7" s="37"/>
      <c r="G7" s="37"/>
    </row>
    <row r="8" spans="1:7" ht="38.25" x14ac:dyDescent="0.25">
      <c r="A8" s="101" t="s">
        <v>5</v>
      </c>
      <c r="B8" s="100" t="s">
        <v>279</v>
      </c>
      <c r="C8" s="100" t="s">
        <v>287</v>
      </c>
      <c r="D8" s="97">
        <v>7500</v>
      </c>
      <c r="E8" s="98">
        <f t="shared" si="0"/>
        <v>6075</v>
      </c>
      <c r="F8" s="37"/>
      <c r="G8" s="37"/>
    </row>
    <row r="9" spans="1:7" ht="25.5" x14ac:dyDescent="0.25">
      <c r="A9" s="102" t="s">
        <v>5</v>
      </c>
      <c r="B9" s="100" t="s">
        <v>288</v>
      </c>
      <c r="C9" s="100" t="s">
        <v>289</v>
      </c>
      <c r="D9" s="97">
        <v>1000</v>
      </c>
      <c r="E9" s="98">
        <f t="shared" si="0"/>
        <v>810</v>
      </c>
      <c r="F9" s="37"/>
      <c r="G9" s="37"/>
    </row>
    <row r="10" spans="1:7" ht="25.5" x14ac:dyDescent="0.25">
      <c r="A10" s="102" t="s">
        <v>5</v>
      </c>
      <c r="B10" s="100" t="s">
        <v>285</v>
      </c>
      <c r="C10" s="100" t="s">
        <v>290</v>
      </c>
      <c r="D10" s="97">
        <v>2000</v>
      </c>
      <c r="E10" s="98">
        <f t="shared" si="0"/>
        <v>1620</v>
      </c>
      <c r="F10" s="37"/>
      <c r="G10" s="37"/>
    </row>
    <row r="11" spans="1:7" ht="25.5" x14ac:dyDescent="0.25">
      <c r="A11" s="99" t="s">
        <v>291</v>
      </c>
      <c r="B11" s="100" t="s">
        <v>292</v>
      </c>
      <c r="C11" s="100" t="s">
        <v>293</v>
      </c>
      <c r="D11" s="97">
        <v>7500</v>
      </c>
      <c r="E11" s="98">
        <f t="shared" si="0"/>
        <v>6075</v>
      </c>
      <c r="F11" s="37"/>
      <c r="G11" s="37"/>
    </row>
    <row r="12" spans="1:7" ht="25.5" x14ac:dyDescent="0.25">
      <c r="A12" s="99" t="s">
        <v>33</v>
      </c>
      <c r="B12" s="100" t="s">
        <v>292</v>
      </c>
      <c r="C12" s="100" t="s">
        <v>294</v>
      </c>
      <c r="D12" s="97">
        <v>2000</v>
      </c>
      <c r="E12" s="98">
        <f t="shared" si="0"/>
        <v>1620</v>
      </c>
      <c r="F12" s="37"/>
      <c r="G12" s="37"/>
    </row>
    <row r="13" spans="1:7" s="105" customFormat="1" ht="38.25" x14ac:dyDescent="0.25">
      <c r="A13" s="99" t="s">
        <v>87</v>
      </c>
      <c r="B13" s="100" t="s">
        <v>283</v>
      </c>
      <c r="C13" s="103" t="s">
        <v>295</v>
      </c>
      <c r="D13" s="97">
        <v>7500</v>
      </c>
      <c r="E13" s="98">
        <f t="shared" si="0"/>
        <v>6075</v>
      </c>
      <c r="F13" s="104"/>
      <c r="G13" s="104"/>
    </row>
    <row r="14" spans="1:7" s="105" customFormat="1" ht="25.5" x14ac:dyDescent="0.25">
      <c r="A14" s="102" t="s">
        <v>87</v>
      </c>
      <c r="B14" s="100" t="s">
        <v>288</v>
      </c>
      <c r="C14" s="100" t="s">
        <v>296</v>
      </c>
      <c r="D14" s="97">
        <v>2000</v>
      </c>
      <c r="E14" s="98">
        <f t="shared" si="0"/>
        <v>1620</v>
      </c>
      <c r="F14" s="104"/>
      <c r="G14" s="104"/>
    </row>
    <row r="15" spans="1:7" s="70" customFormat="1" ht="51" x14ac:dyDescent="0.2">
      <c r="A15" s="99" t="s">
        <v>8</v>
      </c>
      <c r="B15" s="100" t="s">
        <v>297</v>
      </c>
      <c r="C15" s="100" t="s">
        <v>298</v>
      </c>
      <c r="D15" s="97">
        <v>3000</v>
      </c>
      <c r="E15" s="98">
        <f t="shared" si="0"/>
        <v>2430</v>
      </c>
      <c r="F15" s="106"/>
      <c r="G15" s="106"/>
    </row>
    <row r="16" spans="1:7" s="70" customFormat="1" ht="38.25" x14ac:dyDescent="0.2">
      <c r="A16" s="99" t="s">
        <v>8</v>
      </c>
      <c r="B16" s="100" t="s">
        <v>292</v>
      </c>
      <c r="C16" s="100" t="s">
        <v>299</v>
      </c>
      <c r="D16" s="97">
        <v>2000</v>
      </c>
      <c r="E16" s="98">
        <f t="shared" si="0"/>
        <v>1620</v>
      </c>
      <c r="F16" s="106"/>
      <c r="G16" s="106"/>
    </row>
    <row r="17" spans="1:7" ht="55.5" customHeight="1" x14ac:dyDescent="0.25">
      <c r="A17" s="99" t="s">
        <v>46</v>
      </c>
      <c r="B17" s="100" t="s">
        <v>283</v>
      </c>
      <c r="C17" s="100" t="s">
        <v>300</v>
      </c>
      <c r="D17" s="97">
        <v>7500</v>
      </c>
      <c r="E17" s="98">
        <f t="shared" si="0"/>
        <v>6075</v>
      </c>
      <c r="F17" s="106"/>
      <c r="G17" s="37"/>
    </row>
    <row r="18" spans="1:7" ht="25.5" x14ac:dyDescent="0.25">
      <c r="A18" s="99" t="s">
        <v>46</v>
      </c>
      <c r="B18" s="100" t="s">
        <v>288</v>
      </c>
      <c r="C18" s="100" t="s">
        <v>301</v>
      </c>
      <c r="D18" s="97">
        <v>1000</v>
      </c>
      <c r="E18" s="98">
        <f t="shared" si="0"/>
        <v>810</v>
      </c>
      <c r="F18" s="106"/>
      <c r="G18" s="37"/>
    </row>
    <row r="19" spans="1:7" ht="63.75" x14ac:dyDescent="0.25">
      <c r="A19" s="99" t="s">
        <v>89</v>
      </c>
      <c r="B19" s="100" t="s">
        <v>302</v>
      </c>
      <c r="C19" s="100" t="s">
        <v>303</v>
      </c>
      <c r="D19" s="97">
        <v>7500</v>
      </c>
      <c r="E19" s="98">
        <f t="shared" si="0"/>
        <v>6075</v>
      </c>
      <c r="F19" s="106"/>
      <c r="G19" s="37"/>
    </row>
    <row r="20" spans="1:7" ht="25.5" x14ac:dyDescent="0.25">
      <c r="A20" s="99" t="s">
        <v>139</v>
      </c>
      <c r="B20" s="100" t="s">
        <v>288</v>
      </c>
      <c r="C20" s="100" t="s">
        <v>304</v>
      </c>
      <c r="D20" s="97">
        <v>2000</v>
      </c>
      <c r="E20" s="98">
        <f t="shared" si="0"/>
        <v>1620</v>
      </c>
      <c r="F20" s="106"/>
      <c r="G20" s="37"/>
    </row>
    <row r="21" spans="1:7" ht="25.5" x14ac:dyDescent="0.25">
      <c r="A21" s="99" t="s">
        <v>139</v>
      </c>
      <c r="B21" s="100" t="s">
        <v>292</v>
      </c>
      <c r="C21" s="100" t="s">
        <v>305</v>
      </c>
      <c r="D21" s="97">
        <v>2000</v>
      </c>
      <c r="E21" s="98">
        <f t="shared" si="0"/>
        <v>1620</v>
      </c>
      <c r="F21" s="106"/>
      <c r="G21" s="37"/>
    </row>
    <row r="22" spans="1:7" ht="51" x14ac:dyDescent="0.25">
      <c r="A22" s="99" t="s">
        <v>306</v>
      </c>
      <c r="B22" s="100" t="s">
        <v>285</v>
      </c>
      <c r="C22" s="100" t="s">
        <v>307</v>
      </c>
      <c r="D22" s="97">
        <v>7500</v>
      </c>
      <c r="E22" s="98">
        <f t="shared" si="0"/>
        <v>6075</v>
      </c>
      <c r="F22" s="106"/>
      <c r="G22" s="37"/>
    </row>
    <row r="23" spans="1:7" ht="89.25" x14ac:dyDescent="0.25">
      <c r="A23" s="99" t="s">
        <v>10</v>
      </c>
      <c r="B23" s="100" t="s">
        <v>292</v>
      </c>
      <c r="C23" s="100" t="s">
        <v>308</v>
      </c>
      <c r="D23" s="97">
        <v>7500</v>
      </c>
      <c r="E23" s="98">
        <f t="shared" si="0"/>
        <v>6075</v>
      </c>
      <c r="F23" s="106"/>
      <c r="G23" s="37"/>
    </row>
    <row r="24" spans="1:7" ht="66.75" customHeight="1" x14ac:dyDescent="0.25">
      <c r="A24" s="107" t="s">
        <v>12</v>
      </c>
      <c r="B24" s="100" t="s">
        <v>283</v>
      </c>
      <c r="C24" s="100" t="s">
        <v>309</v>
      </c>
      <c r="D24" s="97">
        <v>7500</v>
      </c>
      <c r="E24" s="98">
        <f t="shared" si="0"/>
        <v>6075</v>
      </c>
      <c r="F24" s="106"/>
      <c r="G24" s="37"/>
    </row>
    <row r="25" spans="1:7" ht="102" x14ac:dyDescent="0.25">
      <c r="A25" s="99" t="s">
        <v>14</v>
      </c>
      <c r="B25" s="100" t="s">
        <v>283</v>
      </c>
      <c r="C25" s="100" t="s">
        <v>310</v>
      </c>
      <c r="D25" s="97">
        <v>7500</v>
      </c>
      <c r="E25" s="98">
        <f t="shared" si="0"/>
        <v>6075</v>
      </c>
      <c r="F25" s="106"/>
      <c r="G25" s="37"/>
    </row>
    <row r="26" spans="1:7" ht="25.5" x14ac:dyDescent="0.25">
      <c r="A26" s="99" t="s">
        <v>14</v>
      </c>
      <c r="B26" s="100" t="s">
        <v>288</v>
      </c>
      <c r="C26" s="100" t="s">
        <v>311</v>
      </c>
      <c r="D26" s="97">
        <v>2000</v>
      </c>
      <c r="E26" s="98">
        <f t="shared" si="0"/>
        <v>1620</v>
      </c>
      <c r="F26" s="106"/>
      <c r="G26" s="37"/>
    </row>
    <row r="27" spans="1:7" ht="102" x14ac:dyDescent="0.25">
      <c r="A27" s="99" t="s">
        <v>42</v>
      </c>
      <c r="B27" s="100" t="s">
        <v>297</v>
      </c>
      <c r="C27" s="100" t="s">
        <v>312</v>
      </c>
      <c r="D27" s="97">
        <v>7500</v>
      </c>
      <c r="E27" s="98">
        <f t="shared" si="0"/>
        <v>6075</v>
      </c>
      <c r="F27" s="106"/>
      <c r="G27" s="37"/>
    </row>
    <row r="28" spans="1:7" s="109" customFormat="1" ht="25.5" x14ac:dyDescent="0.25">
      <c r="A28" s="99" t="s">
        <v>42</v>
      </c>
      <c r="B28" s="100" t="s">
        <v>292</v>
      </c>
      <c r="C28" s="100" t="s">
        <v>313</v>
      </c>
      <c r="D28" s="97">
        <v>930</v>
      </c>
      <c r="E28" s="98">
        <f t="shared" si="0"/>
        <v>753.30000000000007</v>
      </c>
      <c r="F28" s="108"/>
      <c r="G28" s="108"/>
    </row>
    <row r="29" spans="1:7" ht="25.5" x14ac:dyDescent="0.25">
      <c r="A29" s="107" t="s">
        <v>95</v>
      </c>
      <c r="B29" s="100" t="s">
        <v>285</v>
      </c>
      <c r="C29" s="100" t="s">
        <v>314</v>
      </c>
      <c r="D29" s="97">
        <v>7500</v>
      </c>
      <c r="E29" s="98">
        <f t="shared" si="0"/>
        <v>6075</v>
      </c>
      <c r="F29" s="106"/>
      <c r="G29" s="37"/>
    </row>
    <row r="30" spans="1:7" ht="25.5" x14ac:dyDescent="0.25">
      <c r="A30" s="99" t="s">
        <v>95</v>
      </c>
      <c r="B30" s="100" t="s">
        <v>288</v>
      </c>
      <c r="C30" s="100" t="s">
        <v>315</v>
      </c>
      <c r="D30" s="97">
        <v>1000</v>
      </c>
      <c r="E30" s="98">
        <f t="shared" si="0"/>
        <v>810</v>
      </c>
      <c r="F30" s="106"/>
      <c r="G30" s="37"/>
    </row>
    <row r="31" spans="1:7" ht="40.5" customHeight="1" x14ac:dyDescent="0.25">
      <c r="A31" s="99" t="s">
        <v>316</v>
      </c>
      <c r="B31" s="100" t="s">
        <v>283</v>
      </c>
      <c r="C31" s="100" t="s">
        <v>317</v>
      </c>
      <c r="D31" s="97">
        <v>7500</v>
      </c>
      <c r="E31" s="98">
        <f t="shared" si="0"/>
        <v>6075</v>
      </c>
      <c r="F31" s="106"/>
      <c r="G31" s="37"/>
    </row>
    <row r="32" spans="1:7" ht="51" x14ac:dyDescent="0.25">
      <c r="A32" s="99" t="s">
        <v>16</v>
      </c>
      <c r="B32" s="100" t="s">
        <v>283</v>
      </c>
      <c r="C32" s="100" t="s">
        <v>318</v>
      </c>
      <c r="D32" s="97">
        <v>7500</v>
      </c>
      <c r="E32" s="98">
        <f t="shared" si="0"/>
        <v>6075</v>
      </c>
      <c r="F32" s="106"/>
      <c r="G32" s="37"/>
    </row>
    <row r="33" spans="1:7" ht="38.25" x14ac:dyDescent="0.25">
      <c r="A33" s="99" t="s">
        <v>16</v>
      </c>
      <c r="B33" s="100" t="s">
        <v>288</v>
      </c>
      <c r="C33" s="100" t="s">
        <v>319</v>
      </c>
      <c r="D33" s="97">
        <v>2000</v>
      </c>
      <c r="E33" s="98">
        <f t="shared" si="0"/>
        <v>1620</v>
      </c>
      <c r="F33" s="106"/>
      <c r="G33" s="37"/>
    </row>
    <row r="34" spans="1:7" ht="34.5" customHeight="1" x14ac:dyDescent="0.25">
      <c r="A34" s="99" t="s">
        <v>148</v>
      </c>
      <c r="B34" s="100" t="s">
        <v>292</v>
      </c>
      <c r="C34" s="100" t="s">
        <v>320</v>
      </c>
      <c r="D34" s="97">
        <v>7500</v>
      </c>
      <c r="E34" s="98">
        <f t="shared" si="0"/>
        <v>6075</v>
      </c>
      <c r="F34" s="106"/>
      <c r="G34" s="37"/>
    </row>
    <row r="35" spans="1:7" ht="25.5" x14ac:dyDescent="0.25">
      <c r="A35" s="99" t="s">
        <v>148</v>
      </c>
      <c r="B35" s="100" t="s">
        <v>288</v>
      </c>
      <c r="C35" s="100" t="s">
        <v>321</v>
      </c>
      <c r="D35" s="97">
        <v>2000</v>
      </c>
      <c r="E35" s="98">
        <f t="shared" si="0"/>
        <v>1620</v>
      </c>
      <c r="F35" s="106"/>
      <c r="G35" s="37"/>
    </row>
    <row r="36" spans="1:7" ht="26.25" customHeight="1" x14ac:dyDescent="0.25">
      <c r="A36" s="99" t="s">
        <v>18</v>
      </c>
      <c r="B36" s="100" t="s">
        <v>292</v>
      </c>
      <c r="C36" s="100" t="s">
        <v>322</v>
      </c>
      <c r="D36" s="97">
        <v>7500</v>
      </c>
      <c r="E36" s="98">
        <f t="shared" si="0"/>
        <v>6075</v>
      </c>
      <c r="F36" s="110"/>
      <c r="G36" s="110"/>
    </row>
    <row r="37" spans="1:7" ht="25.5" x14ac:dyDescent="0.25">
      <c r="A37" s="99" t="s">
        <v>18</v>
      </c>
      <c r="B37" s="100" t="s">
        <v>288</v>
      </c>
      <c r="C37" s="100" t="s">
        <v>323</v>
      </c>
      <c r="D37" s="97">
        <v>2000</v>
      </c>
      <c r="E37" s="98">
        <f t="shared" si="0"/>
        <v>1620</v>
      </c>
      <c r="F37" s="110"/>
      <c r="G37" s="110"/>
    </row>
    <row r="38" spans="1:7" ht="25.5" x14ac:dyDescent="0.25">
      <c r="A38" s="99" t="s">
        <v>18</v>
      </c>
      <c r="B38" s="100" t="s">
        <v>292</v>
      </c>
      <c r="C38" s="100" t="s">
        <v>324</v>
      </c>
      <c r="D38" s="97">
        <v>2000</v>
      </c>
      <c r="E38" s="98">
        <f t="shared" si="0"/>
        <v>1620</v>
      </c>
      <c r="F38" s="110"/>
      <c r="G38" s="110"/>
    </row>
    <row r="39" spans="1:7" ht="25.5" x14ac:dyDescent="0.25">
      <c r="A39" s="99" t="s">
        <v>20</v>
      </c>
      <c r="B39" s="100" t="s">
        <v>285</v>
      </c>
      <c r="C39" s="100" t="s">
        <v>325</v>
      </c>
      <c r="D39" s="97">
        <v>7500</v>
      </c>
      <c r="E39" s="98">
        <f t="shared" si="0"/>
        <v>6075</v>
      </c>
      <c r="F39" s="110"/>
      <c r="G39" s="110"/>
    </row>
    <row r="40" spans="1:7" ht="30" customHeight="1" x14ac:dyDescent="0.25">
      <c r="A40" s="99" t="s">
        <v>107</v>
      </c>
      <c r="B40" s="111"/>
      <c r="C40" s="100" t="s">
        <v>326</v>
      </c>
      <c r="D40" s="97">
        <v>7500</v>
      </c>
      <c r="E40" s="98">
        <f t="shared" si="0"/>
        <v>6075</v>
      </c>
      <c r="F40" s="106"/>
      <c r="G40" s="37"/>
    </row>
    <row r="41" spans="1:7" x14ac:dyDescent="0.25">
      <c r="A41" s="99" t="s">
        <v>107</v>
      </c>
      <c r="B41" s="100" t="s">
        <v>288</v>
      </c>
      <c r="C41" s="100" t="s">
        <v>327</v>
      </c>
      <c r="D41" s="97">
        <v>2000</v>
      </c>
      <c r="E41" s="98">
        <f t="shared" si="0"/>
        <v>1620</v>
      </c>
      <c r="F41" s="106"/>
      <c r="G41" s="37"/>
    </row>
    <row r="42" spans="1:7" ht="25.5" x14ac:dyDescent="0.25">
      <c r="A42" s="99" t="s">
        <v>107</v>
      </c>
      <c r="B42" s="100" t="s">
        <v>292</v>
      </c>
      <c r="C42" s="100" t="s">
        <v>328</v>
      </c>
      <c r="D42" s="97">
        <v>2000</v>
      </c>
      <c r="E42" s="98">
        <f t="shared" si="0"/>
        <v>1620</v>
      </c>
      <c r="F42" s="106"/>
      <c r="G42" s="37"/>
    </row>
    <row r="43" spans="1:7" ht="25.5" x14ac:dyDescent="0.25">
      <c r="A43" s="99" t="s">
        <v>329</v>
      </c>
      <c r="B43" s="100" t="s">
        <v>297</v>
      </c>
      <c r="C43" s="100" t="s">
        <v>330</v>
      </c>
      <c r="D43" s="97">
        <v>7500</v>
      </c>
      <c r="E43" s="98">
        <f t="shared" si="0"/>
        <v>6075</v>
      </c>
      <c r="F43" s="106"/>
      <c r="G43" s="37"/>
    </row>
    <row r="44" spans="1:7" x14ac:dyDescent="0.25">
      <c r="A44" s="99" t="s">
        <v>39</v>
      </c>
      <c r="B44" s="100" t="s">
        <v>288</v>
      </c>
      <c r="C44" s="100" t="s">
        <v>331</v>
      </c>
      <c r="D44" s="97">
        <v>2000</v>
      </c>
      <c r="E44" s="98">
        <f t="shared" si="0"/>
        <v>1620</v>
      </c>
      <c r="F44" s="106"/>
      <c r="G44" s="37"/>
    </row>
    <row r="45" spans="1:7" x14ac:dyDescent="0.25">
      <c r="A45" s="99" t="s">
        <v>190</v>
      </c>
      <c r="B45" s="100" t="s">
        <v>288</v>
      </c>
      <c r="C45" s="100" t="s">
        <v>332</v>
      </c>
      <c r="D45" s="97">
        <v>2000</v>
      </c>
      <c r="E45" s="98">
        <f t="shared" si="0"/>
        <v>1620</v>
      </c>
      <c r="F45" s="106"/>
      <c r="G45" s="37"/>
    </row>
    <row r="46" spans="1:7" ht="51" x14ac:dyDescent="0.25">
      <c r="A46" s="107" t="s">
        <v>59</v>
      </c>
      <c r="B46" s="100" t="s">
        <v>292</v>
      </c>
      <c r="C46" s="100" t="s">
        <v>333</v>
      </c>
      <c r="D46" s="97">
        <v>7500</v>
      </c>
      <c r="E46" s="98">
        <f t="shared" si="0"/>
        <v>6075</v>
      </c>
      <c r="F46" s="106"/>
      <c r="G46" s="37"/>
    </row>
    <row r="47" spans="1:7" ht="51" x14ac:dyDescent="0.25">
      <c r="A47" s="99" t="s">
        <v>24</v>
      </c>
      <c r="B47" s="100" t="s">
        <v>283</v>
      </c>
      <c r="C47" s="100" t="s">
        <v>334</v>
      </c>
      <c r="D47" s="97">
        <v>7500</v>
      </c>
      <c r="E47" s="98">
        <f t="shared" si="0"/>
        <v>6075</v>
      </c>
      <c r="F47" s="106"/>
      <c r="G47" s="37"/>
    </row>
    <row r="48" spans="1:7" x14ac:dyDescent="0.25">
      <c r="A48" s="99" t="s">
        <v>24</v>
      </c>
      <c r="B48" s="100" t="s">
        <v>292</v>
      </c>
      <c r="C48" s="100" t="s">
        <v>335</v>
      </c>
      <c r="D48" s="97">
        <v>2000</v>
      </c>
      <c r="E48" s="98">
        <f t="shared" si="0"/>
        <v>1620</v>
      </c>
      <c r="F48" s="106"/>
      <c r="G48" s="37"/>
    </row>
    <row r="49" spans="1:7" ht="38.25" x14ac:dyDescent="0.25">
      <c r="A49" s="99" t="s">
        <v>114</v>
      </c>
      <c r="B49" s="100" t="s">
        <v>285</v>
      </c>
      <c r="C49" s="100" t="s">
        <v>336</v>
      </c>
      <c r="D49" s="97">
        <v>7500</v>
      </c>
      <c r="E49" s="98">
        <f t="shared" si="0"/>
        <v>6075</v>
      </c>
      <c r="F49" s="106"/>
      <c r="G49" s="37"/>
    </row>
    <row r="50" spans="1:7" ht="25.5" x14ac:dyDescent="0.25">
      <c r="A50" s="99" t="s">
        <v>114</v>
      </c>
      <c r="B50" s="100" t="s">
        <v>288</v>
      </c>
      <c r="C50" s="100" t="s">
        <v>337</v>
      </c>
      <c r="D50" s="97">
        <v>2000</v>
      </c>
      <c r="E50" s="98">
        <f t="shared" si="0"/>
        <v>1620</v>
      </c>
      <c r="F50" s="106"/>
      <c r="G50" s="37"/>
    </row>
    <row r="51" spans="1:7" ht="25.5" x14ac:dyDescent="0.25">
      <c r="A51" s="107" t="s">
        <v>338</v>
      </c>
      <c r="B51" s="100" t="s">
        <v>292</v>
      </c>
      <c r="C51" s="100" t="s">
        <v>339</v>
      </c>
      <c r="D51" s="97">
        <v>7500</v>
      </c>
      <c r="E51" s="98">
        <f t="shared" si="0"/>
        <v>6075</v>
      </c>
      <c r="F51" s="106"/>
      <c r="G51" s="37"/>
    </row>
    <row r="52" spans="1:7" ht="25.5" x14ac:dyDescent="0.25">
      <c r="A52" s="99" t="s">
        <v>151</v>
      </c>
      <c r="B52" s="100" t="s">
        <v>283</v>
      </c>
      <c r="C52" s="100" t="s">
        <v>340</v>
      </c>
      <c r="D52" s="97">
        <v>7500</v>
      </c>
      <c r="E52" s="98">
        <f t="shared" si="0"/>
        <v>6075</v>
      </c>
      <c r="F52" s="106"/>
      <c r="G52" s="37"/>
    </row>
    <row r="53" spans="1:7" ht="63.75" x14ac:dyDescent="0.25">
      <c r="A53" s="107" t="s">
        <v>341</v>
      </c>
      <c r="B53" s="100" t="s">
        <v>283</v>
      </c>
      <c r="C53" s="100" t="s">
        <v>342</v>
      </c>
      <c r="D53" s="97">
        <v>7500</v>
      </c>
      <c r="E53" s="98">
        <f t="shared" si="0"/>
        <v>6075</v>
      </c>
      <c r="F53" s="106"/>
      <c r="G53" s="37"/>
    </row>
    <row r="54" spans="1:7" ht="25.5" x14ac:dyDescent="0.25">
      <c r="A54" s="99" t="s">
        <v>341</v>
      </c>
      <c r="B54" s="100" t="s">
        <v>288</v>
      </c>
      <c r="C54" s="100" t="s">
        <v>343</v>
      </c>
      <c r="D54" s="97">
        <v>2000</v>
      </c>
      <c r="E54" s="98">
        <f t="shared" si="0"/>
        <v>1620</v>
      </c>
      <c r="F54" s="106"/>
      <c r="G54" s="37"/>
    </row>
    <row r="55" spans="1:7" ht="25.5" x14ac:dyDescent="0.25">
      <c r="A55" s="99" t="s">
        <v>28</v>
      </c>
      <c r="B55" s="100" t="s">
        <v>285</v>
      </c>
      <c r="C55" s="100" t="s">
        <v>344</v>
      </c>
      <c r="D55" s="97">
        <v>7500</v>
      </c>
      <c r="E55" s="98">
        <f t="shared" si="0"/>
        <v>6075</v>
      </c>
      <c r="F55" s="106"/>
      <c r="G55" s="37"/>
    </row>
    <row r="56" spans="1:7" ht="25.5" x14ac:dyDescent="0.25">
      <c r="A56" s="99" t="s">
        <v>30</v>
      </c>
      <c r="B56" s="100" t="s">
        <v>288</v>
      </c>
      <c r="C56" s="100" t="s">
        <v>345</v>
      </c>
      <c r="D56" s="97">
        <v>2000</v>
      </c>
      <c r="E56" s="98">
        <f t="shared" si="0"/>
        <v>1620</v>
      </c>
      <c r="F56" s="37"/>
      <c r="G56" s="37"/>
    </row>
    <row r="57" spans="1:7" x14ac:dyDescent="0.25">
      <c r="B57" s="112"/>
      <c r="C57" s="113"/>
      <c r="D57" s="114"/>
      <c r="E57" s="37"/>
      <c r="F57" s="37"/>
      <c r="G57" s="37"/>
    </row>
    <row r="58" spans="1:7" x14ac:dyDescent="0.25">
      <c r="A58" s="115"/>
      <c r="B58" s="116"/>
      <c r="C58" s="2"/>
      <c r="D58" s="43">
        <f>SUM(D3:D57)</f>
        <v>291401</v>
      </c>
      <c r="E58" s="43">
        <f>SUM(E3:E57)</f>
        <v>236034.81</v>
      </c>
      <c r="F58" s="37"/>
      <c r="G58" s="37"/>
    </row>
    <row r="59" spans="1:7" x14ac:dyDescent="0.25">
      <c r="A59" s="118" t="s">
        <v>346</v>
      </c>
      <c r="B59" s="117"/>
      <c r="C59" s="2"/>
      <c r="F59" s="37"/>
      <c r="G59" s="37"/>
    </row>
    <row r="60" spans="1:7" x14ac:dyDescent="0.25">
      <c r="A60" s="118"/>
      <c r="B60" s="117"/>
      <c r="C60" s="2"/>
      <c r="F60" s="37"/>
      <c r="G60" s="37"/>
    </row>
    <row r="61" spans="1:7" x14ac:dyDescent="0.25">
      <c r="F61" s="37"/>
      <c r="G61" s="37" t="s">
        <v>347</v>
      </c>
    </row>
    <row r="75" spans="1:1" x14ac:dyDescent="0.25">
      <c r="A75" s="6"/>
    </row>
  </sheetData>
  <mergeCells count="1">
    <mergeCell ref="A1:D1"/>
  </mergeCells>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A37" sqref="A37"/>
    </sheetView>
  </sheetViews>
  <sheetFormatPr defaultRowHeight="15" x14ac:dyDescent="0.25"/>
  <cols>
    <col min="1" max="1" width="53.28515625" customWidth="1"/>
    <col min="2" max="2" width="18.7109375" customWidth="1"/>
    <col min="3" max="3" width="18.42578125" customWidth="1"/>
    <col min="4" max="4" width="119.140625" customWidth="1"/>
    <col min="5" max="5" width="10" customWidth="1"/>
    <col min="6" max="6" width="10.28515625" customWidth="1"/>
  </cols>
  <sheetData>
    <row r="1" spans="1:6" ht="20.25" x14ac:dyDescent="0.3">
      <c r="A1" s="146" t="s">
        <v>202</v>
      </c>
      <c r="B1" s="147"/>
      <c r="C1" s="147"/>
      <c r="D1" s="147"/>
      <c r="E1" s="34"/>
    </row>
    <row r="2" spans="1:6" x14ac:dyDescent="0.25">
      <c r="A2" s="147"/>
      <c r="B2" s="147"/>
      <c r="C2" s="147"/>
      <c r="D2" s="147"/>
      <c r="E2" s="39"/>
      <c r="F2" s="35"/>
    </row>
    <row r="3" spans="1:6" x14ac:dyDescent="0.25">
      <c r="A3" s="26" t="s">
        <v>203</v>
      </c>
      <c r="B3" s="26" t="s">
        <v>204</v>
      </c>
      <c r="C3" s="56" t="s">
        <v>205</v>
      </c>
      <c r="D3" s="26" t="s">
        <v>206</v>
      </c>
      <c r="E3" s="36"/>
      <c r="F3" s="36"/>
    </row>
    <row r="4" spans="1:6" x14ac:dyDescent="0.25">
      <c r="A4" s="26"/>
      <c r="B4" s="26"/>
      <c r="C4" s="56" t="s">
        <v>207</v>
      </c>
      <c r="D4" s="26"/>
      <c r="E4" s="55"/>
      <c r="F4" s="55"/>
    </row>
    <row r="5" spans="1:6" ht="45" x14ac:dyDescent="0.25">
      <c r="A5" s="57" t="s">
        <v>208</v>
      </c>
      <c r="B5" s="58" t="s">
        <v>209</v>
      </c>
      <c r="C5" s="59">
        <v>10000</v>
      </c>
      <c r="D5" s="58" t="s">
        <v>210</v>
      </c>
      <c r="E5" s="36"/>
      <c r="F5" s="36"/>
    </row>
    <row r="6" spans="1:6" x14ac:dyDescent="0.25">
      <c r="A6" s="26" t="s">
        <v>211</v>
      </c>
      <c r="B6" s="26" t="s">
        <v>212</v>
      </c>
      <c r="C6" s="60">
        <v>1500</v>
      </c>
      <c r="D6" s="26" t="s">
        <v>213</v>
      </c>
      <c r="E6" s="36"/>
      <c r="F6" s="36"/>
    </row>
    <row r="7" spans="1:6" x14ac:dyDescent="0.25">
      <c r="A7" s="26" t="s">
        <v>50</v>
      </c>
      <c r="B7" s="26" t="s">
        <v>214</v>
      </c>
      <c r="C7" s="60">
        <v>2500</v>
      </c>
      <c r="D7" s="26" t="s">
        <v>215</v>
      </c>
      <c r="E7" s="36"/>
      <c r="F7" s="36"/>
    </row>
    <row r="8" spans="1:6" x14ac:dyDescent="0.25">
      <c r="A8" s="26" t="s">
        <v>50</v>
      </c>
      <c r="B8" s="26" t="s">
        <v>214</v>
      </c>
      <c r="C8" s="60">
        <v>2500</v>
      </c>
      <c r="D8" s="26" t="s">
        <v>144</v>
      </c>
      <c r="E8" s="36"/>
      <c r="F8" s="36"/>
    </row>
    <row r="9" spans="1:6" x14ac:dyDescent="0.25">
      <c r="A9" s="26" t="s">
        <v>5</v>
      </c>
      <c r="B9" s="26" t="s">
        <v>214</v>
      </c>
      <c r="C9" s="60">
        <v>2500</v>
      </c>
      <c r="D9" s="26" t="s">
        <v>145</v>
      </c>
      <c r="E9" s="36"/>
      <c r="F9" s="36"/>
    </row>
    <row r="10" spans="1:6" x14ac:dyDescent="0.25">
      <c r="A10" s="26" t="s">
        <v>216</v>
      </c>
      <c r="B10" s="26" t="s">
        <v>214</v>
      </c>
      <c r="C10" s="60">
        <v>2500</v>
      </c>
      <c r="D10" s="26" t="s">
        <v>136</v>
      </c>
      <c r="E10" s="36"/>
      <c r="F10" s="36"/>
    </row>
    <row r="11" spans="1:6" ht="45" x14ac:dyDescent="0.25">
      <c r="A11" s="58" t="s">
        <v>46</v>
      </c>
      <c r="B11" s="58" t="s">
        <v>214</v>
      </c>
      <c r="C11" s="59">
        <v>2500</v>
      </c>
      <c r="D11" s="61" t="s">
        <v>217</v>
      </c>
      <c r="E11" s="36"/>
      <c r="F11" s="36"/>
    </row>
    <row r="12" spans="1:6" ht="45" x14ac:dyDescent="0.25">
      <c r="A12" s="58" t="s">
        <v>12</v>
      </c>
      <c r="B12" s="58" t="s">
        <v>214</v>
      </c>
      <c r="C12" s="59">
        <v>2500</v>
      </c>
      <c r="D12" s="61" t="s">
        <v>218</v>
      </c>
      <c r="E12" s="40"/>
      <c r="F12" s="40"/>
    </row>
    <row r="13" spans="1:6" x14ac:dyDescent="0.25">
      <c r="A13" s="58" t="s">
        <v>219</v>
      </c>
      <c r="B13" s="58" t="s">
        <v>214</v>
      </c>
      <c r="C13" s="59">
        <v>2500</v>
      </c>
      <c r="D13" s="57" t="s">
        <v>140</v>
      </c>
      <c r="E13" s="40"/>
      <c r="F13" s="40"/>
    </row>
    <row r="14" spans="1:6" x14ac:dyDescent="0.25">
      <c r="A14" s="26" t="s">
        <v>42</v>
      </c>
      <c r="B14" s="26" t="s">
        <v>214</v>
      </c>
      <c r="C14" s="60">
        <v>2500</v>
      </c>
      <c r="D14" s="26" t="s">
        <v>146</v>
      </c>
      <c r="E14" s="36"/>
      <c r="F14" s="36"/>
    </row>
    <row r="15" spans="1:6" ht="30" x14ac:dyDescent="0.25">
      <c r="A15" s="26" t="s">
        <v>95</v>
      </c>
      <c r="B15" s="26" t="s">
        <v>214</v>
      </c>
      <c r="C15" s="60">
        <v>2500</v>
      </c>
      <c r="D15" s="61" t="s">
        <v>220</v>
      </c>
      <c r="E15" s="36"/>
      <c r="F15" s="36"/>
    </row>
    <row r="16" spans="1:6" x14ac:dyDescent="0.25">
      <c r="A16" s="26" t="s">
        <v>95</v>
      </c>
      <c r="B16" s="26" t="s">
        <v>214</v>
      </c>
      <c r="C16" s="60">
        <v>2500</v>
      </c>
      <c r="D16" s="26" t="s">
        <v>147</v>
      </c>
      <c r="E16" s="36"/>
      <c r="F16" s="36"/>
    </row>
    <row r="17" spans="1:6" ht="30" x14ac:dyDescent="0.25">
      <c r="A17" s="58" t="s">
        <v>107</v>
      </c>
      <c r="B17" s="58" t="s">
        <v>214</v>
      </c>
      <c r="C17" s="59">
        <v>2500</v>
      </c>
      <c r="D17" s="61" t="s">
        <v>221</v>
      </c>
      <c r="E17" s="36"/>
      <c r="F17" s="36"/>
    </row>
    <row r="18" spans="1:6" x14ac:dyDescent="0.25">
      <c r="A18" s="58" t="s">
        <v>107</v>
      </c>
      <c r="B18" s="58" t="s">
        <v>214</v>
      </c>
      <c r="C18" s="59">
        <v>2500</v>
      </c>
      <c r="D18" s="26" t="s">
        <v>149</v>
      </c>
      <c r="E18" s="36"/>
      <c r="F18" s="36"/>
    </row>
    <row r="19" spans="1:6" ht="30" x14ac:dyDescent="0.25">
      <c r="A19" s="58" t="s">
        <v>39</v>
      </c>
      <c r="B19" s="58" t="s">
        <v>222</v>
      </c>
      <c r="C19" s="59">
        <v>2000</v>
      </c>
      <c r="D19" s="61" t="s">
        <v>223</v>
      </c>
      <c r="E19" s="36"/>
      <c r="F19" s="36"/>
    </row>
    <row r="20" spans="1:6" x14ac:dyDescent="0.25">
      <c r="A20" s="26" t="s">
        <v>59</v>
      </c>
      <c r="B20" s="58" t="s">
        <v>214</v>
      </c>
      <c r="C20" s="59">
        <v>2500</v>
      </c>
      <c r="D20" s="26" t="s">
        <v>140</v>
      </c>
      <c r="E20" s="36"/>
      <c r="F20" s="36"/>
    </row>
    <row r="21" spans="1:6" ht="45" x14ac:dyDescent="0.25">
      <c r="A21" s="58" t="s">
        <v>114</v>
      </c>
      <c r="B21" s="58" t="s">
        <v>214</v>
      </c>
      <c r="C21" s="59">
        <v>2500</v>
      </c>
      <c r="D21" s="61" t="s">
        <v>224</v>
      </c>
      <c r="E21" s="36"/>
      <c r="F21" s="36"/>
    </row>
    <row r="22" spans="1:6" x14ac:dyDescent="0.25">
      <c r="A22" s="58" t="s">
        <v>117</v>
      </c>
      <c r="B22" s="26" t="s">
        <v>214</v>
      </c>
      <c r="C22" s="60">
        <v>2500</v>
      </c>
      <c r="D22" s="26" t="s">
        <v>150</v>
      </c>
      <c r="E22" s="36"/>
      <c r="F22" s="36"/>
    </row>
    <row r="23" spans="1:6" ht="30" x14ac:dyDescent="0.25">
      <c r="A23" s="58" t="s">
        <v>26</v>
      </c>
      <c r="B23" s="58" t="s">
        <v>214</v>
      </c>
      <c r="C23" s="59">
        <v>2500</v>
      </c>
      <c r="D23" s="61" t="s">
        <v>225</v>
      </c>
      <c r="E23" s="36"/>
      <c r="F23" s="36"/>
    </row>
    <row r="24" spans="1:6" ht="30" x14ac:dyDescent="0.25">
      <c r="A24" s="58" t="s">
        <v>5</v>
      </c>
      <c r="B24" s="58" t="s">
        <v>226</v>
      </c>
      <c r="C24" s="62">
        <v>7500</v>
      </c>
      <c r="D24" s="61" t="s">
        <v>227</v>
      </c>
      <c r="E24" s="36"/>
      <c r="F24" s="36"/>
    </row>
    <row r="25" spans="1:6" x14ac:dyDescent="0.25">
      <c r="A25" s="58" t="s">
        <v>50</v>
      </c>
      <c r="B25" s="59" t="s">
        <v>228</v>
      </c>
      <c r="C25" s="63">
        <v>2127</v>
      </c>
      <c r="D25" s="61" t="s">
        <v>229</v>
      </c>
      <c r="E25" s="36"/>
      <c r="F25" s="36"/>
    </row>
    <row r="26" spans="1:6" ht="30" x14ac:dyDescent="0.25">
      <c r="A26" s="58" t="s">
        <v>230</v>
      </c>
      <c r="B26" s="58" t="s">
        <v>228</v>
      </c>
      <c r="C26" s="63">
        <v>2200</v>
      </c>
      <c r="D26" s="57" t="s">
        <v>231</v>
      </c>
      <c r="E26" s="36"/>
      <c r="F26" s="36"/>
    </row>
    <row r="27" spans="1:6" ht="30" x14ac:dyDescent="0.25">
      <c r="A27" s="58" t="s">
        <v>5</v>
      </c>
      <c r="B27" s="58" t="s">
        <v>228</v>
      </c>
      <c r="C27" s="63">
        <v>45</v>
      </c>
      <c r="D27" s="57" t="s">
        <v>232</v>
      </c>
      <c r="E27" s="36"/>
      <c r="F27" s="36"/>
    </row>
    <row r="28" spans="1:6" x14ac:dyDescent="0.25">
      <c r="A28" s="58" t="s">
        <v>33</v>
      </c>
      <c r="B28" s="58" t="s">
        <v>228</v>
      </c>
      <c r="C28" s="63">
        <v>1999</v>
      </c>
      <c r="D28" s="57" t="s">
        <v>233</v>
      </c>
      <c r="E28" s="36"/>
      <c r="F28" s="36"/>
    </row>
    <row r="29" spans="1:6" ht="30" x14ac:dyDescent="0.25">
      <c r="A29" s="64" t="s">
        <v>191</v>
      </c>
      <c r="B29" s="58" t="s">
        <v>228</v>
      </c>
      <c r="C29" s="65">
        <v>2200</v>
      </c>
      <c r="D29" s="66" t="s">
        <v>234</v>
      </c>
      <c r="E29" s="36"/>
      <c r="F29" s="36"/>
    </row>
    <row r="30" spans="1:6" x14ac:dyDescent="0.25">
      <c r="A30" s="58" t="s">
        <v>151</v>
      </c>
      <c r="B30" s="58" t="s">
        <v>228</v>
      </c>
      <c r="C30" s="63">
        <v>1365</v>
      </c>
      <c r="D30" s="61" t="s">
        <v>235</v>
      </c>
      <c r="E30" s="36"/>
      <c r="F30" s="36"/>
    </row>
    <row r="31" spans="1:6" x14ac:dyDescent="0.25">
      <c r="A31" s="58" t="s">
        <v>236</v>
      </c>
      <c r="B31" s="58" t="s">
        <v>237</v>
      </c>
      <c r="C31" s="63">
        <v>1500</v>
      </c>
      <c r="D31" s="61" t="s">
        <v>238</v>
      </c>
      <c r="E31" s="36"/>
      <c r="F31" s="36"/>
    </row>
    <row r="32" spans="1:6" x14ac:dyDescent="0.25">
      <c r="A32" s="58" t="s">
        <v>239</v>
      </c>
      <c r="B32" s="58"/>
      <c r="C32" s="63">
        <v>2032</v>
      </c>
      <c r="D32" s="67"/>
      <c r="E32" s="36"/>
      <c r="F32" s="36"/>
    </row>
    <row r="33" spans="1:6" x14ac:dyDescent="0.25">
      <c r="A33" s="68"/>
      <c r="B33" s="68"/>
      <c r="C33" s="69"/>
      <c r="D33" s="67"/>
      <c r="E33" s="36"/>
      <c r="F33" s="36"/>
    </row>
    <row r="34" spans="1:6" x14ac:dyDescent="0.25">
      <c r="A34" s="70"/>
      <c r="B34" s="70"/>
      <c r="C34" s="71"/>
      <c r="D34" s="45"/>
      <c r="E34" s="36"/>
      <c r="F34" s="36"/>
    </row>
    <row r="35" spans="1:6" x14ac:dyDescent="0.25">
      <c r="A35" s="70" t="s">
        <v>240</v>
      </c>
      <c r="B35" s="70"/>
      <c r="C35" s="72">
        <v>66491</v>
      </c>
      <c r="D35" s="73" t="s">
        <v>241</v>
      </c>
      <c r="E35" s="36"/>
      <c r="F35" s="36"/>
    </row>
    <row r="36" spans="1:6" x14ac:dyDescent="0.25">
      <c r="A36" s="148" t="s">
        <v>273</v>
      </c>
      <c r="B36" s="148"/>
      <c r="C36" s="75">
        <v>2000</v>
      </c>
      <c r="D36" s="76" t="s">
        <v>242</v>
      </c>
      <c r="E36" s="36"/>
      <c r="F36" s="36"/>
    </row>
    <row r="37" spans="1:6" x14ac:dyDescent="0.25">
      <c r="A37" s="74" t="s">
        <v>243</v>
      </c>
      <c r="C37" s="77">
        <f>SUM(C35:C36)</f>
        <v>68491</v>
      </c>
      <c r="D37" s="73" t="s">
        <v>244</v>
      </c>
      <c r="E37" s="36"/>
      <c r="F37" s="36"/>
    </row>
    <row r="38" spans="1:6" x14ac:dyDescent="0.25">
      <c r="F38" s="38"/>
    </row>
    <row r="39" spans="1:6" x14ac:dyDescent="0.25">
      <c r="A39" s="145"/>
      <c r="B39" s="145"/>
      <c r="C39" s="42"/>
      <c r="D39" s="43"/>
      <c r="E39" s="37"/>
      <c r="F39" s="44"/>
    </row>
  </sheetData>
  <mergeCells count="3">
    <mergeCell ref="A39:B39"/>
    <mergeCell ref="A1:D2"/>
    <mergeCell ref="A36:B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9" workbookViewId="0">
      <selection activeCell="H11" sqref="H11"/>
    </sheetView>
  </sheetViews>
  <sheetFormatPr defaultRowHeight="15" x14ac:dyDescent="0.25"/>
  <cols>
    <col min="1" max="1" width="41.140625" customWidth="1"/>
    <col min="2" max="2" width="20.7109375" customWidth="1"/>
    <col min="3" max="3" width="15.42578125" customWidth="1"/>
    <col min="4" max="4" width="52" customWidth="1"/>
    <col min="5" max="6" width="10.5703125" customWidth="1"/>
  </cols>
  <sheetData>
    <row r="1" spans="1:6" ht="18.75" customHeight="1" thickBot="1" x14ac:dyDescent="0.35">
      <c r="A1" s="156" t="s">
        <v>272</v>
      </c>
      <c r="B1" s="156"/>
      <c r="C1" s="156"/>
      <c r="D1" s="156"/>
      <c r="E1" s="156"/>
      <c r="F1" s="156"/>
    </row>
    <row r="2" spans="1:6" ht="26.25" thickBot="1" x14ac:dyDescent="0.3">
      <c r="A2" s="78" t="s">
        <v>203</v>
      </c>
      <c r="B2" s="79" t="s">
        <v>204</v>
      </c>
      <c r="C2" s="79" t="s">
        <v>245</v>
      </c>
      <c r="D2" s="80" t="s">
        <v>246</v>
      </c>
    </row>
    <row r="3" spans="1:6" x14ac:dyDescent="0.25">
      <c r="A3" s="149" t="s">
        <v>247</v>
      </c>
      <c r="B3" s="151" t="s">
        <v>209</v>
      </c>
      <c r="C3" s="82"/>
      <c r="D3" s="149" t="s">
        <v>210</v>
      </c>
    </row>
    <row r="4" spans="1:6" ht="24.75" customHeight="1" thickBot="1" x14ac:dyDescent="0.3">
      <c r="A4" s="150"/>
      <c r="B4" s="152"/>
      <c r="C4" s="83">
        <v>8000</v>
      </c>
      <c r="D4" s="150"/>
    </row>
    <row r="5" spans="1:6" x14ac:dyDescent="0.25">
      <c r="A5" s="149" t="s">
        <v>137</v>
      </c>
      <c r="B5" s="151" t="s">
        <v>212</v>
      </c>
      <c r="C5" s="82"/>
      <c r="D5" s="149" t="s">
        <v>213</v>
      </c>
    </row>
    <row r="6" spans="1:6" ht="15.75" thickBot="1" x14ac:dyDescent="0.3">
      <c r="A6" s="150"/>
      <c r="B6" s="152"/>
      <c r="C6" s="83">
        <v>500</v>
      </c>
      <c r="D6" s="150"/>
    </row>
    <row r="7" spans="1:6" x14ac:dyDescent="0.25">
      <c r="A7" s="149" t="s">
        <v>50</v>
      </c>
      <c r="B7" s="151" t="s">
        <v>214</v>
      </c>
      <c r="C7" s="153">
        <v>2500</v>
      </c>
      <c r="D7" s="149" t="s">
        <v>248</v>
      </c>
    </row>
    <row r="8" spans="1:6" ht="15.75" thickBot="1" x14ac:dyDescent="0.3">
      <c r="A8" s="150"/>
      <c r="B8" s="152"/>
      <c r="C8" s="154"/>
      <c r="D8" s="150"/>
    </row>
    <row r="9" spans="1:6" x14ac:dyDescent="0.25">
      <c r="A9" s="149" t="s">
        <v>5</v>
      </c>
      <c r="B9" s="151" t="s">
        <v>214</v>
      </c>
      <c r="C9" s="153">
        <v>2500</v>
      </c>
      <c r="D9" s="149" t="s">
        <v>135</v>
      </c>
    </row>
    <row r="10" spans="1:6" ht="15.75" thickBot="1" x14ac:dyDescent="0.3">
      <c r="A10" s="150"/>
      <c r="B10" s="152"/>
      <c r="C10" s="154"/>
      <c r="D10" s="150"/>
    </row>
    <row r="11" spans="1:6" ht="39" thickBot="1" x14ac:dyDescent="0.3">
      <c r="A11" s="81" t="s">
        <v>269</v>
      </c>
      <c r="B11" s="86">
        <v>2500</v>
      </c>
      <c r="C11" s="83">
        <v>2500</v>
      </c>
      <c r="D11" s="85" t="s">
        <v>249</v>
      </c>
    </row>
    <row r="12" spans="1:6" x14ac:dyDescent="0.25">
      <c r="A12" s="149" t="s">
        <v>137</v>
      </c>
      <c r="B12" s="151" t="s">
        <v>214</v>
      </c>
      <c r="C12" s="153">
        <v>2500</v>
      </c>
      <c r="D12" s="149" t="s">
        <v>138</v>
      </c>
    </row>
    <row r="13" spans="1:6" ht="15.75" thickBot="1" x14ac:dyDescent="0.3">
      <c r="A13" s="150"/>
      <c r="B13" s="152"/>
      <c r="C13" s="154"/>
      <c r="D13" s="150"/>
    </row>
    <row r="14" spans="1:6" x14ac:dyDescent="0.25">
      <c r="A14" s="149" t="s">
        <v>89</v>
      </c>
      <c r="B14" s="151" t="s">
        <v>214</v>
      </c>
      <c r="C14" s="153">
        <v>2500</v>
      </c>
      <c r="D14" s="149" t="s">
        <v>250</v>
      </c>
    </row>
    <row r="15" spans="1:6" ht="15.75" thickBot="1" x14ac:dyDescent="0.3">
      <c r="A15" s="150"/>
      <c r="B15" s="152"/>
      <c r="C15" s="154"/>
      <c r="D15" s="150"/>
    </row>
    <row r="16" spans="1:6" x14ac:dyDescent="0.25">
      <c r="A16" s="149" t="s">
        <v>10</v>
      </c>
      <c r="B16" s="151" t="s">
        <v>214</v>
      </c>
      <c r="C16" s="153">
        <v>2500</v>
      </c>
      <c r="D16" s="149" t="s">
        <v>251</v>
      </c>
    </row>
    <row r="17" spans="1:4" ht="15.75" thickBot="1" x14ac:dyDescent="0.3">
      <c r="A17" s="150"/>
      <c r="B17" s="152"/>
      <c r="C17" s="154"/>
      <c r="D17" s="150"/>
    </row>
    <row r="18" spans="1:4" ht="39" thickBot="1" x14ac:dyDescent="0.3">
      <c r="A18" s="81" t="s">
        <v>252</v>
      </c>
      <c r="B18" s="87" t="s">
        <v>214</v>
      </c>
      <c r="C18" s="83">
        <v>2500</v>
      </c>
      <c r="D18" s="85" t="s">
        <v>253</v>
      </c>
    </row>
    <row r="19" spans="1:4" ht="25.5" x14ac:dyDescent="0.25">
      <c r="A19" s="149" t="s">
        <v>99</v>
      </c>
      <c r="B19" s="151" t="s">
        <v>214</v>
      </c>
      <c r="C19" s="153">
        <v>2500</v>
      </c>
      <c r="D19" s="84" t="s">
        <v>254</v>
      </c>
    </row>
    <row r="20" spans="1:4" ht="15.75" thickBot="1" x14ac:dyDescent="0.3">
      <c r="A20" s="150"/>
      <c r="B20" s="152"/>
      <c r="C20" s="154"/>
      <c r="D20" s="85" t="s">
        <v>255</v>
      </c>
    </row>
    <row r="21" spans="1:4" ht="39" thickBot="1" x14ac:dyDescent="0.3">
      <c r="A21" s="81" t="s">
        <v>107</v>
      </c>
      <c r="B21" s="87" t="s">
        <v>214</v>
      </c>
      <c r="C21" s="83">
        <v>2500</v>
      </c>
      <c r="D21" s="85" t="s">
        <v>256</v>
      </c>
    </row>
    <row r="22" spans="1:4" ht="64.5" thickBot="1" x14ac:dyDescent="0.3">
      <c r="A22" s="81" t="s">
        <v>110</v>
      </c>
      <c r="B22" s="87" t="s">
        <v>214</v>
      </c>
      <c r="C22" s="83">
        <v>2500</v>
      </c>
      <c r="D22" s="85" t="s">
        <v>257</v>
      </c>
    </row>
    <row r="23" spans="1:4" ht="26.25" thickBot="1" x14ac:dyDescent="0.3">
      <c r="A23" s="81" t="s">
        <v>39</v>
      </c>
      <c r="B23" s="87" t="s">
        <v>258</v>
      </c>
      <c r="C23" s="83">
        <v>1758</v>
      </c>
      <c r="D23" s="85" t="s">
        <v>259</v>
      </c>
    </row>
    <row r="24" spans="1:4" ht="39" thickBot="1" x14ac:dyDescent="0.3">
      <c r="A24" s="81" t="s">
        <v>24</v>
      </c>
      <c r="B24" s="87" t="s">
        <v>214</v>
      </c>
      <c r="C24" s="83">
        <v>2500</v>
      </c>
      <c r="D24" s="85" t="s">
        <v>141</v>
      </c>
    </row>
    <row r="25" spans="1:4" x14ac:dyDescent="0.25">
      <c r="A25" s="149" t="s">
        <v>114</v>
      </c>
      <c r="B25" s="151" t="s">
        <v>214</v>
      </c>
      <c r="C25" s="153">
        <v>2500</v>
      </c>
      <c r="D25" s="149" t="s">
        <v>142</v>
      </c>
    </row>
    <row r="26" spans="1:4" ht="15.75" thickBot="1" x14ac:dyDescent="0.3">
      <c r="A26" s="150"/>
      <c r="B26" s="152"/>
      <c r="C26" s="154"/>
      <c r="D26" s="150"/>
    </row>
    <row r="27" spans="1:4" ht="39" thickBot="1" x14ac:dyDescent="0.3">
      <c r="A27" s="81" t="s">
        <v>139</v>
      </c>
      <c r="B27" s="87" t="s">
        <v>226</v>
      </c>
      <c r="C27" s="83">
        <v>7500</v>
      </c>
      <c r="D27" s="85" t="s">
        <v>260</v>
      </c>
    </row>
    <row r="28" spans="1:4" ht="27.75" thickBot="1" x14ac:dyDescent="0.3">
      <c r="A28" s="81" t="s">
        <v>50</v>
      </c>
      <c r="B28" s="87" t="s">
        <v>228</v>
      </c>
      <c r="C28" s="83">
        <v>2200</v>
      </c>
      <c r="D28" s="85" t="s">
        <v>270</v>
      </c>
    </row>
    <row r="29" spans="1:4" ht="26.25" thickBot="1" x14ac:dyDescent="0.3">
      <c r="A29" s="81" t="s">
        <v>42</v>
      </c>
      <c r="B29" s="87" t="s">
        <v>228</v>
      </c>
      <c r="C29" s="83">
        <v>2200</v>
      </c>
      <c r="D29" s="85" t="s">
        <v>261</v>
      </c>
    </row>
    <row r="30" spans="1:4" x14ac:dyDescent="0.25">
      <c r="A30" s="149" t="s">
        <v>18</v>
      </c>
      <c r="B30" s="151" t="s">
        <v>228</v>
      </c>
      <c r="C30" s="153">
        <v>2200</v>
      </c>
      <c r="D30" s="149" t="s">
        <v>262</v>
      </c>
    </row>
    <row r="31" spans="1:4" ht="15.75" thickBot="1" x14ac:dyDescent="0.3">
      <c r="A31" s="150"/>
      <c r="B31" s="152"/>
      <c r="C31" s="154"/>
      <c r="D31" s="150"/>
    </row>
    <row r="32" spans="1:4" ht="26.25" thickBot="1" x14ac:dyDescent="0.3">
      <c r="A32" s="81" t="s">
        <v>26</v>
      </c>
      <c r="B32" s="87" t="s">
        <v>228</v>
      </c>
      <c r="C32" s="83">
        <v>2200</v>
      </c>
      <c r="D32" s="85" t="s">
        <v>263</v>
      </c>
    </row>
    <row r="33" spans="1:4" x14ac:dyDescent="0.25">
      <c r="A33" s="149" t="s">
        <v>264</v>
      </c>
      <c r="B33" s="151" t="s">
        <v>265</v>
      </c>
      <c r="C33" s="153">
        <v>1715</v>
      </c>
      <c r="D33" s="149" t="s">
        <v>266</v>
      </c>
    </row>
    <row r="34" spans="1:4" ht="15.75" thickBot="1" x14ac:dyDescent="0.3">
      <c r="A34" s="150"/>
      <c r="B34" s="152"/>
      <c r="C34" s="154"/>
      <c r="D34" s="150"/>
    </row>
    <row r="35" spans="1:4" ht="32.25" thickBot="1" x14ac:dyDescent="0.3">
      <c r="A35" s="88" t="s">
        <v>267</v>
      </c>
      <c r="B35" s="87"/>
      <c r="C35" s="89" t="s">
        <v>268</v>
      </c>
      <c r="D35" s="85"/>
    </row>
    <row r="37" spans="1:4" ht="56.25" customHeight="1" x14ac:dyDescent="0.25">
      <c r="A37" s="155" t="s">
        <v>271</v>
      </c>
      <c r="B37" s="155"/>
      <c r="C37" s="155"/>
      <c r="D37" s="155"/>
    </row>
  </sheetData>
  <mergeCells count="43">
    <mergeCell ref="A1:F1"/>
    <mergeCell ref="A3:A4"/>
    <mergeCell ref="B3:B4"/>
    <mergeCell ref="D3:D4"/>
    <mergeCell ref="A5:A6"/>
    <mergeCell ref="B5:B6"/>
    <mergeCell ref="D5:D6"/>
    <mergeCell ref="A7:A8"/>
    <mergeCell ref="B7:B8"/>
    <mergeCell ref="C7:C8"/>
    <mergeCell ref="D7:D8"/>
    <mergeCell ref="A9:A10"/>
    <mergeCell ref="B9:B10"/>
    <mergeCell ref="C9:C10"/>
    <mergeCell ref="D9:D10"/>
    <mergeCell ref="A12:A13"/>
    <mergeCell ref="B12:B13"/>
    <mergeCell ref="C12:C13"/>
    <mergeCell ref="D12:D13"/>
    <mergeCell ref="A14:A15"/>
    <mergeCell ref="B14:B15"/>
    <mergeCell ref="C14:C15"/>
    <mergeCell ref="D14:D15"/>
    <mergeCell ref="A16:A17"/>
    <mergeCell ref="B16:B17"/>
    <mergeCell ref="C16:C17"/>
    <mergeCell ref="D16:D17"/>
    <mergeCell ref="A19:A20"/>
    <mergeCell ref="B19:B20"/>
    <mergeCell ref="C19:C20"/>
    <mergeCell ref="A25:A26"/>
    <mergeCell ref="B25:B26"/>
    <mergeCell ref="C25:C26"/>
    <mergeCell ref="D25:D26"/>
    <mergeCell ref="A30:A31"/>
    <mergeCell ref="B30:B31"/>
    <mergeCell ref="C30:C31"/>
    <mergeCell ref="D30:D31"/>
    <mergeCell ref="A33:A34"/>
    <mergeCell ref="B33:B34"/>
    <mergeCell ref="C33:C34"/>
    <mergeCell ref="D33:D34"/>
    <mergeCell ref="A37:D3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22" workbookViewId="0">
      <selection sqref="A1:F1"/>
    </sheetView>
  </sheetViews>
  <sheetFormatPr defaultRowHeight="15" x14ac:dyDescent="0.25"/>
  <cols>
    <col min="1" max="1" width="16.140625" customWidth="1"/>
    <col min="2" max="2" width="37" customWidth="1"/>
    <col min="3" max="3" width="112.140625" customWidth="1"/>
    <col min="4" max="4" width="10.140625" customWidth="1"/>
    <col min="5" max="6" width="9.140625" customWidth="1"/>
  </cols>
  <sheetData>
    <row r="1" spans="1:6" ht="20.25" x14ac:dyDescent="0.3">
      <c r="A1" s="156" t="s">
        <v>153</v>
      </c>
      <c r="B1" s="156"/>
      <c r="C1" s="156"/>
      <c r="D1" s="156"/>
      <c r="E1" s="156"/>
      <c r="F1" s="156"/>
    </row>
    <row r="2" spans="1:6" ht="45" x14ac:dyDescent="0.25">
      <c r="A2" s="12" t="s">
        <v>71</v>
      </c>
      <c r="B2" s="12" t="s">
        <v>2</v>
      </c>
      <c r="C2" s="13" t="s">
        <v>72</v>
      </c>
      <c r="D2" s="14" t="s">
        <v>73</v>
      </c>
      <c r="E2" s="14" t="s">
        <v>74</v>
      </c>
      <c r="F2" s="15" t="s">
        <v>75</v>
      </c>
    </row>
    <row r="3" spans="1:6" x14ac:dyDescent="0.25">
      <c r="A3" s="16" t="s">
        <v>76</v>
      </c>
      <c r="B3" s="17" t="s">
        <v>52</v>
      </c>
      <c r="C3" s="16" t="s">
        <v>77</v>
      </c>
      <c r="D3" s="16">
        <v>1941</v>
      </c>
      <c r="E3" s="18">
        <v>1812</v>
      </c>
      <c r="F3" s="19">
        <v>1848</v>
      </c>
    </row>
    <row r="4" spans="1:6" x14ac:dyDescent="0.25">
      <c r="A4" s="16" t="s">
        <v>76</v>
      </c>
      <c r="B4" s="16" t="s">
        <v>54</v>
      </c>
      <c r="C4" s="16" t="s">
        <v>78</v>
      </c>
      <c r="D4" s="16">
        <v>1890</v>
      </c>
      <c r="E4" s="18"/>
      <c r="F4" s="20"/>
    </row>
    <row r="5" spans="1:6" x14ac:dyDescent="0.25">
      <c r="A5" s="16" t="s">
        <v>50</v>
      </c>
      <c r="B5" s="16" t="s">
        <v>7</v>
      </c>
      <c r="C5" s="16" t="s">
        <v>79</v>
      </c>
      <c r="D5" s="16">
        <v>1000</v>
      </c>
      <c r="E5" s="18">
        <f>F5/1.02</f>
        <v>980.39215686274508</v>
      </c>
      <c r="F5" s="16">
        <v>1000</v>
      </c>
    </row>
    <row r="6" spans="1:6" x14ac:dyDescent="0.25">
      <c r="A6" s="16" t="s">
        <v>50</v>
      </c>
      <c r="B6" s="16" t="s">
        <v>80</v>
      </c>
      <c r="C6" s="16" t="s">
        <v>81</v>
      </c>
      <c r="D6" s="16">
        <v>2500</v>
      </c>
      <c r="E6" s="18">
        <f t="shared" ref="E6:E34" si="0">F6/1.02</f>
        <v>2450.9803921568628</v>
      </c>
      <c r="F6" s="16">
        <v>2500</v>
      </c>
    </row>
    <row r="7" spans="1:6" ht="33.75" x14ac:dyDescent="0.25">
      <c r="A7" s="16" t="s">
        <v>82</v>
      </c>
      <c r="B7" s="16" t="s">
        <v>7</v>
      </c>
      <c r="C7" s="16" t="s">
        <v>83</v>
      </c>
      <c r="D7" s="16">
        <v>1000</v>
      </c>
      <c r="E7" s="18">
        <f t="shared" si="0"/>
        <v>980.39215686274508</v>
      </c>
      <c r="F7" s="16">
        <v>1000</v>
      </c>
    </row>
    <row r="8" spans="1:6" x14ac:dyDescent="0.25">
      <c r="A8" s="16" t="s">
        <v>5</v>
      </c>
      <c r="B8" s="16" t="s">
        <v>7</v>
      </c>
      <c r="C8" s="16" t="s">
        <v>84</v>
      </c>
      <c r="D8" s="16">
        <v>1000</v>
      </c>
      <c r="E8" s="18">
        <f t="shared" si="0"/>
        <v>980.39215686274508</v>
      </c>
      <c r="F8" s="16">
        <v>1000</v>
      </c>
    </row>
    <row r="9" spans="1:6" ht="22.5" x14ac:dyDescent="0.25">
      <c r="A9" s="16" t="s">
        <v>33</v>
      </c>
      <c r="B9" s="16" t="s">
        <v>85</v>
      </c>
      <c r="C9" s="16" t="s">
        <v>86</v>
      </c>
      <c r="D9" s="16">
        <v>2500</v>
      </c>
      <c r="E9" s="18">
        <f t="shared" si="0"/>
        <v>2450.9803921568628</v>
      </c>
      <c r="F9" s="16">
        <v>2500</v>
      </c>
    </row>
    <row r="10" spans="1:6" ht="22.5" x14ac:dyDescent="0.25">
      <c r="A10" s="16" t="s">
        <v>87</v>
      </c>
      <c r="B10" s="16" t="s">
        <v>7</v>
      </c>
      <c r="C10" s="16" t="s">
        <v>88</v>
      </c>
      <c r="D10" s="16">
        <v>1000</v>
      </c>
      <c r="E10" s="18">
        <f t="shared" si="0"/>
        <v>980.39215686274508</v>
      </c>
      <c r="F10" s="16">
        <v>1000</v>
      </c>
    </row>
    <row r="11" spans="1:6" x14ac:dyDescent="0.25">
      <c r="A11" s="16" t="s">
        <v>89</v>
      </c>
      <c r="B11" s="16" t="s">
        <v>54</v>
      </c>
      <c r="C11" s="16" t="s">
        <v>90</v>
      </c>
      <c r="D11" s="16">
        <v>2500</v>
      </c>
      <c r="E11" s="18">
        <f t="shared" si="0"/>
        <v>2450.9803921568628</v>
      </c>
      <c r="F11" s="16">
        <v>2500</v>
      </c>
    </row>
    <row r="12" spans="1:6" ht="22.5" x14ac:dyDescent="0.25">
      <c r="A12" s="16" t="s">
        <v>12</v>
      </c>
      <c r="B12" s="16" t="s">
        <v>32</v>
      </c>
      <c r="C12" s="16" t="s">
        <v>91</v>
      </c>
      <c r="D12" s="16">
        <v>2500</v>
      </c>
      <c r="E12" s="18">
        <f>F12/1.02</f>
        <v>2450.9803921568628</v>
      </c>
      <c r="F12" s="16">
        <v>2500</v>
      </c>
    </row>
    <row r="13" spans="1:6" ht="33.75" x14ac:dyDescent="0.25">
      <c r="A13" s="16" t="s">
        <v>12</v>
      </c>
      <c r="B13" s="16" t="s">
        <v>7</v>
      </c>
      <c r="C13" s="16" t="s">
        <v>92</v>
      </c>
      <c r="D13" s="16">
        <v>1000</v>
      </c>
      <c r="E13" s="18">
        <f t="shared" si="0"/>
        <v>980.39215686274508</v>
      </c>
      <c r="F13" s="16">
        <v>1000</v>
      </c>
    </row>
    <row r="14" spans="1:6" x14ac:dyDescent="0.25">
      <c r="A14" s="16" t="s">
        <v>42</v>
      </c>
      <c r="B14" s="16" t="s">
        <v>32</v>
      </c>
      <c r="C14" s="16" t="s">
        <v>93</v>
      </c>
      <c r="D14" s="16">
        <v>2500</v>
      </c>
      <c r="E14" s="18">
        <f t="shared" si="0"/>
        <v>2450.9803921568628</v>
      </c>
      <c r="F14" s="16">
        <v>2500</v>
      </c>
    </row>
    <row r="15" spans="1:6" ht="22.5" x14ac:dyDescent="0.25">
      <c r="A15" s="16" t="s">
        <v>42</v>
      </c>
      <c r="B15" s="16" t="s">
        <v>7</v>
      </c>
      <c r="C15" s="17" t="s">
        <v>94</v>
      </c>
      <c r="D15" s="16">
        <v>1000</v>
      </c>
      <c r="E15" s="18">
        <f t="shared" si="0"/>
        <v>980.39215686274508</v>
      </c>
      <c r="F15" s="16">
        <v>1000</v>
      </c>
    </row>
    <row r="16" spans="1:6" ht="33.75" x14ac:dyDescent="0.25">
      <c r="A16" s="16" t="s">
        <v>95</v>
      </c>
      <c r="B16" s="16" t="s">
        <v>7</v>
      </c>
      <c r="C16" s="16" t="s">
        <v>96</v>
      </c>
      <c r="D16" s="16">
        <v>375</v>
      </c>
      <c r="E16" s="18">
        <f t="shared" si="0"/>
        <v>367.64705882352939</v>
      </c>
      <c r="F16" s="16">
        <v>375</v>
      </c>
    </row>
    <row r="17" spans="1:6" ht="22.5" x14ac:dyDescent="0.25">
      <c r="A17" s="16" t="s">
        <v>97</v>
      </c>
      <c r="B17" s="16" t="s">
        <v>41</v>
      </c>
      <c r="C17" s="16" t="s">
        <v>98</v>
      </c>
      <c r="D17" s="16">
        <v>1000</v>
      </c>
      <c r="E17" s="18">
        <f t="shared" si="0"/>
        <v>980.39215686274508</v>
      </c>
      <c r="F17" s="16">
        <v>1000</v>
      </c>
    </row>
    <row r="18" spans="1:6" ht="22.5" x14ac:dyDescent="0.25">
      <c r="A18" s="16" t="s">
        <v>99</v>
      </c>
      <c r="B18" s="16" t="s">
        <v>32</v>
      </c>
      <c r="C18" s="16" t="s">
        <v>100</v>
      </c>
      <c r="D18" s="16">
        <v>2500</v>
      </c>
      <c r="E18" s="18">
        <f t="shared" si="0"/>
        <v>2450.9803921568628</v>
      </c>
      <c r="F18" s="16">
        <v>2500</v>
      </c>
    </row>
    <row r="19" spans="1:6" ht="22.5" x14ac:dyDescent="0.25">
      <c r="A19" s="16" t="s">
        <v>16</v>
      </c>
      <c r="B19" s="16" t="s">
        <v>41</v>
      </c>
      <c r="C19" s="16" t="s">
        <v>101</v>
      </c>
      <c r="D19" s="16">
        <v>2500</v>
      </c>
      <c r="E19" s="18">
        <f t="shared" si="0"/>
        <v>2450.9803921568628</v>
      </c>
      <c r="F19" s="16">
        <v>2500</v>
      </c>
    </row>
    <row r="20" spans="1:6" ht="22.5" x14ac:dyDescent="0.25">
      <c r="A20" s="16" t="s">
        <v>102</v>
      </c>
      <c r="B20" s="16" t="s">
        <v>41</v>
      </c>
      <c r="C20" s="16" t="s">
        <v>103</v>
      </c>
      <c r="D20" s="16">
        <v>1000</v>
      </c>
      <c r="E20" s="18">
        <f t="shared" si="0"/>
        <v>980.39215686274508</v>
      </c>
      <c r="F20" s="16">
        <v>1000</v>
      </c>
    </row>
    <row r="21" spans="1:6" ht="33.75" x14ac:dyDescent="0.25">
      <c r="A21" s="16" t="s">
        <v>18</v>
      </c>
      <c r="B21" s="16" t="s">
        <v>7</v>
      </c>
      <c r="C21" s="16" t="s">
        <v>104</v>
      </c>
      <c r="D21" s="16">
        <v>1000</v>
      </c>
      <c r="E21" s="18">
        <f t="shared" si="0"/>
        <v>980.39215686274508</v>
      </c>
      <c r="F21" s="16">
        <v>1000</v>
      </c>
    </row>
    <row r="22" spans="1:6" ht="22.5" x14ac:dyDescent="0.25">
      <c r="A22" s="16" t="s">
        <v>20</v>
      </c>
      <c r="B22" s="16" t="s">
        <v>54</v>
      </c>
      <c r="C22" s="16" t="s">
        <v>105</v>
      </c>
      <c r="D22" s="16">
        <v>2000</v>
      </c>
      <c r="E22" s="18">
        <f t="shared" si="0"/>
        <v>1960.7843137254902</v>
      </c>
      <c r="F22" s="16">
        <v>2000</v>
      </c>
    </row>
    <row r="23" spans="1:6" ht="22.5" x14ac:dyDescent="0.25">
      <c r="A23" s="16" t="s">
        <v>20</v>
      </c>
      <c r="B23" s="16" t="s">
        <v>7</v>
      </c>
      <c r="C23" s="16" t="s">
        <v>106</v>
      </c>
      <c r="D23" s="16">
        <v>1000</v>
      </c>
      <c r="E23" s="18">
        <f t="shared" si="0"/>
        <v>980.39215686274508</v>
      </c>
      <c r="F23" s="16">
        <v>1000</v>
      </c>
    </row>
    <row r="24" spans="1:6" ht="22.5" x14ac:dyDescent="0.25">
      <c r="A24" s="16" t="s">
        <v>107</v>
      </c>
      <c r="B24" s="16" t="s">
        <v>41</v>
      </c>
      <c r="C24" s="16" t="s">
        <v>108</v>
      </c>
      <c r="D24" s="16">
        <v>2500</v>
      </c>
      <c r="E24" s="18">
        <f t="shared" si="0"/>
        <v>2450.9803921568628</v>
      </c>
      <c r="F24" s="16">
        <v>2500</v>
      </c>
    </row>
    <row r="25" spans="1:6" ht="33.75" x14ac:dyDescent="0.25">
      <c r="A25" s="16" t="s">
        <v>107</v>
      </c>
      <c r="B25" s="16" t="s">
        <v>7</v>
      </c>
      <c r="C25" s="16" t="s">
        <v>109</v>
      </c>
      <c r="D25" s="16">
        <v>1000</v>
      </c>
      <c r="E25" s="18">
        <f t="shared" si="0"/>
        <v>980.39215686274508</v>
      </c>
      <c r="F25" s="16">
        <v>1000</v>
      </c>
    </row>
    <row r="26" spans="1:6" ht="22.5" x14ac:dyDescent="0.25">
      <c r="A26" s="16" t="s">
        <v>110</v>
      </c>
      <c r="B26" s="16" t="s">
        <v>34</v>
      </c>
      <c r="C26" s="16" t="s">
        <v>111</v>
      </c>
      <c r="D26" s="16">
        <v>2500</v>
      </c>
      <c r="E26" s="18">
        <f t="shared" si="0"/>
        <v>2450.9803921568628</v>
      </c>
      <c r="F26" s="16">
        <v>2500</v>
      </c>
    </row>
    <row r="27" spans="1:6" x14ac:dyDescent="0.25">
      <c r="A27" s="16" t="s">
        <v>39</v>
      </c>
      <c r="B27" s="16" t="s">
        <v>7</v>
      </c>
      <c r="C27" s="16" t="s">
        <v>112</v>
      </c>
      <c r="D27" s="16">
        <v>1000</v>
      </c>
      <c r="E27" s="18">
        <f t="shared" si="0"/>
        <v>980.39215686274508</v>
      </c>
      <c r="F27" s="16">
        <v>1000</v>
      </c>
    </row>
    <row r="28" spans="1:6" ht="33.75" x14ac:dyDescent="0.25">
      <c r="A28" s="16" t="s">
        <v>24</v>
      </c>
      <c r="B28" s="16" t="s">
        <v>7</v>
      </c>
      <c r="C28" s="16" t="s">
        <v>113</v>
      </c>
      <c r="D28" s="16">
        <v>1000</v>
      </c>
      <c r="E28" s="18">
        <f t="shared" si="0"/>
        <v>980.39215686274508</v>
      </c>
      <c r="F28" s="16">
        <v>1000</v>
      </c>
    </row>
    <row r="29" spans="1:6" ht="22.5" x14ac:dyDescent="0.25">
      <c r="A29" s="16" t="s">
        <v>114</v>
      </c>
      <c r="B29" s="16" t="s">
        <v>41</v>
      </c>
      <c r="C29" s="16" t="s">
        <v>115</v>
      </c>
      <c r="D29" s="16">
        <v>2500</v>
      </c>
      <c r="E29" s="18">
        <f t="shared" si="0"/>
        <v>2450.9803921568628</v>
      </c>
      <c r="F29" s="16">
        <v>2500</v>
      </c>
    </row>
    <row r="30" spans="1:6" ht="33.75" x14ac:dyDescent="0.25">
      <c r="A30" s="16" t="s">
        <v>114</v>
      </c>
      <c r="B30" s="16" t="s">
        <v>7</v>
      </c>
      <c r="C30" s="16" t="s">
        <v>116</v>
      </c>
      <c r="D30" s="16">
        <v>1000</v>
      </c>
      <c r="E30" s="18">
        <f t="shared" si="0"/>
        <v>980.39215686274508</v>
      </c>
      <c r="F30" s="16">
        <v>1000</v>
      </c>
    </row>
    <row r="31" spans="1:6" ht="22.5" x14ac:dyDescent="0.25">
      <c r="A31" s="16" t="s">
        <v>117</v>
      </c>
      <c r="B31" s="16" t="s">
        <v>118</v>
      </c>
      <c r="C31" s="16" t="s">
        <v>119</v>
      </c>
      <c r="D31" s="16">
        <v>1000</v>
      </c>
      <c r="E31" s="18">
        <f t="shared" si="0"/>
        <v>980.39215686274508</v>
      </c>
      <c r="F31" s="16">
        <v>1000</v>
      </c>
    </row>
    <row r="32" spans="1:6" ht="22.5" x14ac:dyDescent="0.25">
      <c r="A32" s="16" t="s">
        <v>26</v>
      </c>
      <c r="B32" s="16" t="s">
        <v>120</v>
      </c>
      <c r="C32" s="16" t="s">
        <v>121</v>
      </c>
      <c r="D32" s="16">
        <v>1500</v>
      </c>
      <c r="E32" s="18">
        <f t="shared" si="0"/>
        <v>1470.5882352941176</v>
      </c>
      <c r="F32" s="16">
        <v>1500</v>
      </c>
    </row>
    <row r="33" spans="1:6" ht="22.5" x14ac:dyDescent="0.25">
      <c r="A33" s="16" t="s">
        <v>28</v>
      </c>
      <c r="B33" s="16" t="s">
        <v>41</v>
      </c>
      <c r="C33" s="16" t="s">
        <v>122</v>
      </c>
      <c r="D33" s="16">
        <v>2500</v>
      </c>
      <c r="E33" s="18">
        <f t="shared" si="0"/>
        <v>2450.9803921568628</v>
      </c>
      <c r="F33" s="16">
        <v>2500</v>
      </c>
    </row>
    <row r="34" spans="1:6" ht="22.5" x14ac:dyDescent="0.25">
      <c r="A34" s="16" t="s">
        <v>30</v>
      </c>
      <c r="B34" s="16" t="s">
        <v>7</v>
      </c>
      <c r="C34" s="16" t="s">
        <v>123</v>
      </c>
      <c r="D34" s="16">
        <v>1000</v>
      </c>
      <c r="E34" s="18">
        <f t="shared" si="0"/>
        <v>980.39215686274508</v>
      </c>
      <c r="F34" s="16">
        <v>1000</v>
      </c>
    </row>
    <row r="35" spans="1:6" x14ac:dyDescent="0.25">
      <c r="A35" s="21">
        <v>5360</v>
      </c>
      <c r="B35" s="22" t="s">
        <v>56</v>
      </c>
      <c r="C35" s="22" t="s">
        <v>124</v>
      </c>
      <c r="D35" s="22">
        <v>7500</v>
      </c>
      <c r="E35" s="18">
        <v>0</v>
      </c>
      <c r="F35" s="16">
        <v>0</v>
      </c>
    </row>
    <row r="36" spans="1:6" x14ac:dyDescent="0.25">
      <c r="A36" s="22" t="s">
        <v>5</v>
      </c>
      <c r="B36" s="22" t="s">
        <v>56</v>
      </c>
      <c r="C36" s="22" t="s">
        <v>125</v>
      </c>
      <c r="D36" s="22">
        <v>0</v>
      </c>
      <c r="E36" s="23">
        <v>7353</v>
      </c>
      <c r="F36" s="24">
        <v>7500</v>
      </c>
    </row>
    <row r="37" spans="1:6" x14ac:dyDescent="0.25">
      <c r="A37" s="25" t="s">
        <v>5</v>
      </c>
      <c r="B37" s="25" t="s">
        <v>56</v>
      </c>
      <c r="C37" s="22" t="s">
        <v>126</v>
      </c>
      <c r="D37" s="22"/>
      <c r="E37" s="23">
        <v>1401</v>
      </c>
      <c r="F37" s="24">
        <v>1430</v>
      </c>
    </row>
    <row r="38" spans="1:6" x14ac:dyDescent="0.25">
      <c r="A38" s="22" t="s">
        <v>12</v>
      </c>
      <c r="B38" s="25" t="s">
        <v>56</v>
      </c>
      <c r="C38" s="17" t="s">
        <v>127</v>
      </c>
      <c r="D38" s="22"/>
      <c r="E38" s="23">
        <v>1775</v>
      </c>
      <c r="F38" s="24">
        <v>1810</v>
      </c>
    </row>
    <row r="39" spans="1:6" x14ac:dyDescent="0.25">
      <c r="A39" s="17" t="s">
        <v>89</v>
      </c>
      <c r="B39" s="17" t="s">
        <v>128</v>
      </c>
      <c r="C39" s="17" t="s">
        <v>129</v>
      </c>
      <c r="D39" s="22"/>
      <c r="E39" s="23">
        <v>853</v>
      </c>
      <c r="F39" s="24">
        <v>870</v>
      </c>
    </row>
    <row r="40" spans="1:6" x14ac:dyDescent="0.25">
      <c r="A40" s="17" t="s">
        <v>18</v>
      </c>
      <c r="B40" s="17" t="s">
        <v>128</v>
      </c>
      <c r="C40" s="17" t="s">
        <v>130</v>
      </c>
      <c r="D40" s="26"/>
      <c r="E40" s="23">
        <v>747</v>
      </c>
      <c r="F40" s="27">
        <v>762</v>
      </c>
    </row>
    <row r="41" spans="1:6" x14ac:dyDescent="0.25">
      <c r="A41" s="28" t="s">
        <v>76</v>
      </c>
      <c r="B41" s="28" t="s">
        <v>56</v>
      </c>
      <c r="C41" s="22" t="s">
        <v>131</v>
      </c>
      <c r="D41" s="28">
        <v>5000</v>
      </c>
      <c r="E41" s="23">
        <v>0</v>
      </c>
      <c r="F41" s="27">
        <v>0</v>
      </c>
    </row>
    <row r="42" spans="1:6" x14ac:dyDescent="0.25">
      <c r="A42" s="22" t="s">
        <v>76</v>
      </c>
      <c r="B42" s="22" t="s">
        <v>132</v>
      </c>
      <c r="C42" s="22" t="s">
        <v>133</v>
      </c>
      <c r="D42" s="22">
        <v>1000</v>
      </c>
      <c r="E42" s="29">
        <f>F42/1.02</f>
        <v>0</v>
      </c>
      <c r="F42" s="22">
        <v>0</v>
      </c>
    </row>
    <row r="43" spans="1:6" x14ac:dyDescent="0.25">
      <c r="A43" s="26"/>
      <c r="B43" s="26"/>
      <c r="C43" s="26"/>
      <c r="D43" s="26"/>
      <c r="E43" s="26"/>
      <c r="F43" s="27"/>
    </row>
    <row r="44" spans="1:6" x14ac:dyDescent="0.25">
      <c r="A44" s="26"/>
      <c r="B44" s="26"/>
      <c r="C44" s="26"/>
      <c r="D44" s="26">
        <f>SUM(D3:D43)</f>
        <v>64706</v>
      </c>
      <c r="E44" s="30">
        <f>SUM(E3:E43)</f>
        <v>60387.07843137256</v>
      </c>
      <c r="F44" s="26">
        <f>SUM(F3:F43)</f>
        <v>61595</v>
      </c>
    </row>
    <row r="45" spans="1:6" ht="15.75" x14ac:dyDescent="0.25">
      <c r="A45" s="31"/>
      <c r="B45" s="32" t="s">
        <v>134</v>
      </c>
      <c r="C45" s="33"/>
      <c r="D45" s="31"/>
      <c r="E45" s="31"/>
      <c r="F45" s="31"/>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activeCell="N16" sqref="N16"/>
    </sheetView>
  </sheetViews>
  <sheetFormatPr defaultRowHeight="15" x14ac:dyDescent="0.25"/>
  <cols>
    <col min="1" max="1" width="19" bestFit="1" customWidth="1"/>
    <col min="2" max="3" width="36.5703125" bestFit="1" customWidth="1"/>
    <col min="4" max="4" width="15.42578125" customWidth="1"/>
    <col min="5" max="5" width="14" customWidth="1"/>
    <col min="6" max="6" width="13.28515625" customWidth="1"/>
  </cols>
  <sheetData>
    <row r="1" spans="1:6" ht="19.5" thickBot="1" x14ac:dyDescent="0.35">
      <c r="A1" s="157" t="s">
        <v>152</v>
      </c>
      <c r="B1" s="157"/>
      <c r="C1" s="157"/>
      <c r="D1" s="157"/>
      <c r="E1" s="157"/>
      <c r="F1" s="157"/>
    </row>
    <row r="2" spans="1:6" s="1" customFormat="1" ht="36" customHeight="1" x14ac:dyDescent="0.25">
      <c r="A2" s="4" t="s">
        <v>0</v>
      </c>
      <c r="B2" s="4" t="s">
        <v>1</v>
      </c>
      <c r="C2" s="4" t="s">
        <v>2</v>
      </c>
      <c r="D2" s="4" t="s">
        <v>3</v>
      </c>
      <c r="E2" s="4" t="s">
        <v>4</v>
      </c>
      <c r="F2" s="5" t="s">
        <v>63</v>
      </c>
    </row>
    <row r="3" spans="1:6" x14ac:dyDescent="0.25">
      <c r="A3" s="11">
        <v>5360</v>
      </c>
      <c r="B3" s="6" t="s">
        <v>51</v>
      </c>
      <c r="C3" s="6" t="s">
        <v>52</v>
      </c>
      <c r="D3" s="6">
        <v>1497</v>
      </c>
      <c r="E3" s="6">
        <v>1497</v>
      </c>
      <c r="F3" s="7">
        <f>E3*0.97</f>
        <v>1452.09</v>
      </c>
    </row>
    <row r="4" spans="1:6" ht="25.5" x14ac:dyDescent="0.25">
      <c r="A4" s="11">
        <v>5360</v>
      </c>
      <c r="B4" s="6" t="s">
        <v>53</v>
      </c>
      <c r="C4" s="6" t="s">
        <v>54</v>
      </c>
      <c r="D4" s="6">
        <v>2649</v>
      </c>
      <c r="E4" s="8"/>
      <c r="F4" s="7"/>
    </row>
    <row r="5" spans="1:6" ht="25.5" x14ac:dyDescent="0.25">
      <c r="A5" s="6" t="s">
        <v>39</v>
      </c>
      <c r="B5" s="6" t="s">
        <v>40</v>
      </c>
      <c r="C5" s="6" t="s">
        <v>41</v>
      </c>
      <c r="D5" s="6">
        <v>2500</v>
      </c>
      <c r="E5" s="6">
        <v>2575</v>
      </c>
      <c r="F5" s="7">
        <f>D5</f>
        <v>2500</v>
      </c>
    </row>
    <row r="6" spans="1:6" ht="25.5" x14ac:dyDescent="0.25">
      <c r="A6" s="6" t="s">
        <v>8</v>
      </c>
      <c r="B6" s="6" t="s">
        <v>66</v>
      </c>
      <c r="C6" s="6" t="s">
        <v>35</v>
      </c>
      <c r="D6" s="6">
        <v>2500</v>
      </c>
      <c r="E6" s="6">
        <v>2575</v>
      </c>
      <c r="F6" s="7">
        <f t="shared" ref="F6:F35" si="0">D6</f>
        <v>2500</v>
      </c>
    </row>
    <row r="7" spans="1:6" ht="38.25" x14ac:dyDescent="0.25">
      <c r="A7" s="6" t="s">
        <v>24</v>
      </c>
      <c r="B7" s="6" t="s">
        <v>45</v>
      </c>
      <c r="C7" s="6" t="s">
        <v>35</v>
      </c>
      <c r="D7" s="6">
        <v>2500</v>
      </c>
      <c r="E7" s="6">
        <v>2575</v>
      </c>
      <c r="F7" s="7">
        <f t="shared" si="0"/>
        <v>2500</v>
      </c>
    </row>
    <row r="8" spans="1:6" ht="25.5" x14ac:dyDescent="0.25">
      <c r="A8" s="6" t="s">
        <v>5</v>
      </c>
      <c r="B8" s="6" t="s">
        <v>67</v>
      </c>
      <c r="C8" s="6" t="s">
        <v>32</v>
      </c>
      <c r="D8" s="6">
        <v>2500</v>
      </c>
      <c r="E8" s="6">
        <v>2575</v>
      </c>
      <c r="F8" s="7">
        <f t="shared" si="0"/>
        <v>2500</v>
      </c>
    </row>
    <row r="9" spans="1:6" ht="25.5" x14ac:dyDescent="0.25">
      <c r="A9" s="6" t="s">
        <v>42</v>
      </c>
      <c r="B9" s="6" t="s">
        <v>43</v>
      </c>
      <c r="C9" s="6" t="s">
        <v>32</v>
      </c>
      <c r="D9" s="6">
        <v>2500</v>
      </c>
      <c r="E9" s="6">
        <v>2575</v>
      </c>
      <c r="F9" s="7">
        <f t="shared" si="0"/>
        <v>2500</v>
      </c>
    </row>
    <row r="10" spans="1:6" ht="25.5" x14ac:dyDescent="0.25">
      <c r="A10" s="6" t="s">
        <v>38</v>
      </c>
      <c r="B10" s="6" t="s">
        <v>68</v>
      </c>
      <c r="C10" s="6" t="s">
        <v>32</v>
      </c>
      <c r="D10" s="6">
        <v>2500</v>
      </c>
      <c r="E10" s="6">
        <v>2575</v>
      </c>
      <c r="F10" s="7">
        <f t="shared" si="0"/>
        <v>2500</v>
      </c>
    </row>
    <row r="11" spans="1:6" ht="38.25" x14ac:dyDescent="0.25">
      <c r="A11" s="6" t="s">
        <v>50</v>
      </c>
      <c r="B11" s="6" t="s">
        <v>6</v>
      </c>
      <c r="C11" s="6" t="s">
        <v>7</v>
      </c>
      <c r="D11" s="6">
        <v>1000</v>
      </c>
      <c r="E11" s="6">
        <v>1030</v>
      </c>
      <c r="F11" s="7">
        <f t="shared" si="0"/>
        <v>1000</v>
      </c>
    </row>
    <row r="12" spans="1:6" ht="38.25" x14ac:dyDescent="0.25">
      <c r="A12" s="6" t="s">
        <v>5</v>
      </c>
      <c r="B12" s="6" t="s">
        <v>6</v>
      </c>
      <c r="C12" s="6" t="s">
        <v>7</v>
      </c>
      <c r="D12" s="6">
        <v>1000</v>
      </c>
      <c r="E12" s="6">
        <v>1030</v>
      </c>
      <c r="F12" s="7">
        <f t="shared" si="0"/>
        <v>1000</v>
      </c>
    </row>
    <row r="13" spans="1:6" ht="38.25" x14ac:dyDescent="0.25">
      <c r="A13" s="6" t="s">
        <v>8</v>
      </c>
      <c r="B13" s="6" t="s">
        <v>9</v>
      </c>
      <c r="C13" s="6" t="s">
        <v>7</v>
      </c>
      <c r="D13" s="6">
        <v>1000</v>
      </c>
      <c r="E13" s="6">
        <v>1030</v>
      </c>
      <c r="F13" s="7">
        <f t="shared" si="0"/>
        <v>1000</v>
      </c>
    </row>
    <row r="14" spans="1:6" ht="38.25" x14ac:dyDescent="0.25">
      <c r="A14" s="6" t="s">
        <v>46</v>
      </c>
      <c r="B14" s="6" t="s">
        <v>47</v>
      </c>
      <c r="C14" s="6" t="s">
        <v>7</v>
      </c>
      <c r="D14" s="6">
        <v>1000</v>
      </c>
      <c r="E14" s="6">
        <v>1030</v>
      </c>
      <c r="F14" s="7">
        <f t="shared" si="0"/>
        <v>1000</v>
      </c>
    </row>
    <row r="15" spans="1:6" ht="38.25" x14ac:dyDescent="0.25">
      <c r="A15" s="6" t="s">
        <v>10</v>
      </c>
      <c r="B15" s="6" t="s">
        <v>11</v>
      </c>
      <c r="C15" s="6" t="s">
        <v>7</v>
      </c>
      <c r="D15" s="6">
        <v>1000</v>
      </c>
      <c r="E15" s="6">
        <v>1030</v>
      </c>
      <c r="F15" s="7">
        <f t="shared" si="0"/>
        <v>1000</v>
      </c>
    </row>
    <row r="16" spans="1:6" ht="38.25" x14ac:dyDescent="0.25">
      <c r="A16" s="6" t="s">
        <v>12</v>
      </c>
      <c r="B16" s="6" t="s">
        <v>13</v>
      </c>
      <c r="C16" s="6" t="s">
        <v>7</v>
      </c>
      <c r="D16" s="6">
        <v>1000</v>
      </c>
      <c r="E16" s="6">
        <v>1030</v>
      </c>
      <c r="F16" s="7">
        <f t="shared" si="0"/>
        <v>1000</v>
      </c>
    </row>
    <row r="17" spans="1:6" ht="25.5" x14ac:dyDescent="0.25">
      <c r="A17" s="6" t="s">
        <v>14</v>
      </c>
      <c r="B17" s="6" t="s">
        <v>15</v>
      </c>
      <c r="C17" s="6" t="s">
        <v>7</v>
      </c>
      <c r="D17" s="6">
        <v>1000</v>
      </c>
      <c r="E17" s="6">
        <v>1030</v>
      </c>
      <c r="F17" s="7">
        <f t="shared" si="0"/>
        <v>1000</v>
      </c>
    </row>
    <row r="18" spans="1:6" ht="38.25" x14ac:dyDescent="0.25">
      <c r="A18" s="6" t="s">
        <v>48</v>
      </c>
      <c r="B18" s="6" t="s">
        <v>49</v>
      </c>
      <c r="C18" s="6" t="s">
        <v>7</v>
      </c>
      <c r="D18" s="6">
        <v>750</v>
      </c>
      <c r="E18" s="6">
        <v>773</v>
      </c>
      <c r="F18" s="7">
        <f t="shared" si="0"/>
        <v>750</v>
      </c>
    </row>
    <row r="19" spans="1:6" ht="38.25" x14ac:dyDescent="0.25">
      <c r="A19" s="6" t="s">
        <v>16</v>
      </c>
      <c r="B19" s="6" t="s">
        <v>17</v>
      </c>
      <c r="C19" s="6" t="s">
        <v>7</v>
      </c>
      <c r="D19" s="6">
        <v>1000</v>
      </c>
      <c r="E19" s="6">
        <v>1030</v>
      </c>
      <c r="F19" s="7">
        <f t="shared" si="0"/>
        <v>1000</v>
      </c>
    </row>
    <row r="20" spans="1:6" ht="38.25" x14ac:dyDescent="0.25">
      <c r="A20" s="6" t="s">
        <v>18</v>
      </c>
      <c r="B20" s="6" t="s">
        <v>19</v>
      </c>
      <c r="C20" s="6" t="s">
        <v>7</v>
      </c>
      <c r="D20" s="6">
        <v>1000</v>
      </c>
      <c r="E20" s="6">
        <v>1030</v>
      </c>
      <c r="F20" s="7">
        <f t="shared" si="0"/>
        <v>1000</v>
      </c>
    </row>
    <row r="21" spans="1:6" ht="38.25" x14ac:dyDescent="0.25">
      <c r="A21" s="6" t="s">
        <v>20</v>
      </c>
      <c r="B21" s="6" t="s">
        <v>21</v>
      </c>
      <c r="C21" s="6" t="s">
        <v>7</v>
      </c>
      <c r="D21" s="6">
        <v>1000</v>
      </c>
      <c r="E21" s="6">
        <v>1030</v>
      </c>
      <c r="F21" s="7">
        <f t="shared" si="0"/>
        <v>1000</v>
      </c>
    </row>
    <row r="22" spans="1:6" ht="51" x14ac:dyDescent="0.25">
      <c r="A22" s="6" t="s">
        <v>22</v>
      </c>
      <c r="B22" s="6" t="s">
        <v>23</v>
      </c>
      <c r="C22" s="6" t="s">
        <v>7</v>
      </c>
      <c r="D22" s="6">
        <v>1000</v>
      </c>
      <c r="E22" s="6">
        <v>1030</v>
      </c>
      <c r="F22" s="7">
        <f t="shared" si="0"/>
        <v>1000</v>
      </c>
    </row>
    <row r="23" spans="1:6" ht="51" x14ac:dyDescent="0.25">
      <c r="A23" s="6" t="s">
        <v>24</v>
      </c>
      <c r="B23" s="6" t="s">
        <v>25</v>
      </c>
      <c r="C23" s="6" t="s">
        <v>7</v>
      </c>
      <c r="D23" s="6">
        <v>1000</v>
      </c>
      <c r="E23" s="6">
        <v>1030</v>
      </c>
      <c r="F23" s="7">
        <f t="shared" si="0"/>
        <v>1000</v>
      </c>
    </row>
    <row r="24" spans="1:6" ht="38.25" x14ac:dyDescent="0.25">
      <c r="A24" s="6" t="s">
        <v>26</v>
      </c>
      <c r="B24" s="6" t="s">
        <v>27</v>
      </c>
      <c r="C24" s="6" t="s">
        <v>7</v>
      </c>
      <c r="D24" s="6">
        <v>1000</v>
      </c>
      <c r="E24" s="6">
        <v>1030</v>
      </c>
      <c r="F24" s="7">
        <f t="shared" si="0"/>
        <v>1000</v>
      </c>
    </row>
    <row r="25" spans="1:6" ht="38.25" x14ac:dyDescent="0.25">
      <c r="A25" s="6" t="s">
        <v>28</v>
      </c>
      <c r="B25" s="6" t="s">
        <v>29</v>
      </c>
      <c r="C25" s="6" t="s">
        <v>7</v>
      </c>
      <c r="D25" s="6">
        <v>1000</v>
      </c>
      <c r="E25" s="6">
        <v>1030</v>
      </c>
      <c r="F25" s="7">
        <f t="shared" si="0"/>
        <v>1000</v>
      </c>
    </row>
    <row r="26" spans="1:6" ht="51" x14ac:dyDescent="0.25">
      <c r="A26" s="6" t="s">
        <v>30</v>
      </c>
      <c r="B26" s="6" t="s">
        <v>31</v>
      </c>
      <c r="C26" s="6" t="s">
        <v>7</v>
      </c>
      <c r="D26" s="6">
        <v>1000</v>
      </c>
      <c r="E26" s="6">
        <v>1030</v>
      </c>
      <c r="F26" s="7">
        <f t="shared" si="0"/>
        <v>1000</v>
      </c>
    </row>
    <row r="27" spans="1:6" ht="38.25" x14ac:dyDescent="0.25">
      <c r="A27" s="6" t="s">
        <v>14</v>
      </c>
      <c r="B27" s="6" t="s">
        <v>36</v>
      </c>
      <c r="C27" s="6" t="s">
        <v>37</v>
      </c>
      <c r="D27" s="6">
        <v>2500</v>
      </c>
      <c r="E27" s="6">
        <v>2575</v>
      </c>
      <c r="F27" s="7">
        <f t="shared" si="0"/>
        <v>2500</v>
      </c>
    </row>
    <row r="28" spans="1:6" ht="38.25" x14ac:dyDescent="0.25">
      <c r="A28" s="11">
        <v>5360</v>
      </c>
      <c r="B28" s="6" t="s">
        <v>55</v>
      </c>
      <c r="C28" s="6" t="s">
        <v>56</v>
      </c>
      <c r="D28" s="6">
        <v>5000</v>
      </c>
      <c r="E28" s="8"/>
      <c r="F28" s="7"/>
    </row>
    <row r="29" spans="1:6" ht="25.5" x14ac:dyDescent="0.25">
      <c r="A29" s="6" t="s">
        <v>33</v>
      </c>
      <c r="B29" s="6" t="s">
        <v>62</v>
      </c>
      <c r="C29" s="6" t="s">
        <v>56</v>
      </c>
      <c r="D29" s="8"/>
      <c r="E29" s="6">
        <v>2060</v>
      </c>
      <c r="F29" s="7">
        <v>2000</v>
      </c>
    </row>
    <row r="30" spans="1:6" ht="25.5" x14ac:dyDescent="0.25">
      <c r="A30" s="6" t="s">
        <v>12</v>
      </c>
      <c r="B30" s="6" t="s">
        <v>61</v>
      </c>
      <c r="C30" s="6" t="s">
        <v>56</v>
      </c>
      <c r="D30" s="8"/>
      <c r="E30" s="6">
        <v>1483</v>
      </c>
      <c r="F30" s="7">
        <v>1440</v>
      </c>
    </row>
    <row r="31" spans="1:6" ht="25.5" x14ac:dyDescent="0.25">
      <c r="A31" s="6" t="s">
        <v>57</v>
      </c>
      <c r="B31" s="6" t="s">
        <v>58</v>
      </c>
      <c r="C31" s="6" t="s">
        <v>56</v>
      </c>
      <c r="D31" s="8"/>
      <c r="E31" s="6">
        <v>1545</v>
      </c>
      <c r="F31" s="7">
        <v>1500</v>
      </c>
    </row>
    <row r="32" spans="1:6" ht="25.5" x14ac:dyDescent="0.25">
      <c r="A32" s="6" t="s">
        <v>59</v>
      </c>
      <c r="B32" s="6" t="s">
        <v>60</v>
      </c>
      <c r="C32" s="6" t="s">
        <v>56</v>
      </c>
      <c r="D32" s="8"/>
      <c r="E32" s="6">
        <v>1288</v>
      </c>
      <c r="F32" s="7">
        <v>1250</v>
      </c>
    </row>
    <row r="33" spans="1:6" ht="25.5" x14ac:dyDescent="0.25">
      <c r="A33" s="6" t="s">
        <v>33</v>
      </c>
      <c r="B33" s="6" t="s">
        <v>69</v>
      </c>
      <c r="C33" s="6" t="s">
        <v>34</v>
      </c>
      <c r="D33" s="6">
        <v>2500</v>
      </c>
      <c r="E33" s="6">
        <v>2575</v>
      </c>
      <c r="F33" s="7">
        <f t="shared" si="0"/>
        <v>2500</v>
      </c>
    </row>
    <row r="34" spans="1:6" ht="25.5" x14ac:dyDescent="0.25">
      <c r="A34" s="6" t="s">
        <v>16</v>
      </c>
      <c r="B34" s="6" t="s">
        <v>44</v>
      </c>
      <c r="C34" s="6" t="s">
        <v>34</v>
      </c>
      <c r="D34" s="6">
        <v>2500</v>
      </c>
      <c r="E34" s="6">
        <v>2575</v>
      </c>
      <c r="F34" s="7">
        <f t="shared" si="0"/>
        <v>2500</v>
      </c>
    </row>
    <row r="35" spans="1:6" ht="39" thickBot="1" x14ac:dyDescent="0.3">
      <c r="A35" s="9" t="s">
        <v>28</v>
      </c>
      <c r="B35" s="9" t="s">
        <v>70</v>
      </c>
      <c r="C35" s="9" t="s">
        <v>34</v>
      </c>
      <c r="D35" s="9">
        <v>2500</v>
      </c>
      <c r="E35" s="9">
        <v>2575</v>
      </c>
      <c r="F35" s="10">
        <f t="shared" si="0"/>
        <v>2500</v>
      </c>
    </row>
    <row r="37" spans="1:6" x14ac:dyDescent="0.25">
      <c r="C37" s="2" t="s">
        <v>64</v>
      </c>
      <c r="D37">
        <f>SUM(D3:D35)</f>
        <v>49896</v>
      </c>
      <c r="E37">
        <f t="shared" ref="E37:F37" si="1">SUM(E3:E35)</f>
        <v>49846</v>
      </c>
      <c r="F37" s="3">
        <f t="shared" si="1"/>
        <v>48392.09</v>
      </c>
    </row>
    <row r="38" spans="1:6" x14ac:dyDescent="0.25">
      <c r="C38" s="2" t="s">
        <v>65</v>
      </c>
      <c r="E38">
        <f>D37-E37</f>
        <v>50</v>
      </c>
    </row>
  </sheetData>
  <sortState ref="A2:E34">
    <sortCondition ref="C2:C34"/>
    <sortCondition ref="A2:A34"/>
  </sortState>
  <mergeCells count="1">
    <mergeCell ref="A1:F1"/>
  </mergeCells>
  <pageMargins left="0.75" right="0.75" top="1" bottom="1" header="0.5" footer="0.5"/>
  <pageSetup scale="6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defaultRowHeight="15" x14ac:dyDescent="0.25"/>
  <cols>
    <col min="1" max="1" width="14.28515625" customWidth="1"/>
    <col min="2" max="2" width="22.5703125" customWidth="1"/>
    <col min="3" max="3" width="41.42578125" customWidth="1"/>
    <col min="4" max="4" width="9.42578125" customWidth="1"/>
    <col min="5" max="5" width="9.7109375" customWidth="1"/>
    <col min="6" max="6" width="9.5703125" bestFit="1" customWidth="1"/>
    <col min="7" max="7" width="12.42578125" customWidth="1"/>
  </cols>
  <sheetData>
    <row r="1" spans="1:7" ht="19.5" thickBot="1" x14ac:dyDescent="0.35">
      <c r="A1" s="158" t="s">
        <v>201</v>
      </c>
      <c r="B1" s="158"/>
      <c r="C1" s="158"/>
      <c r="D1" s="158"/>
      <c r="E1" s="158"/>
      <c r="F1" s="158"/>
      <c r="G1" s="158"/>
    </row>
    <row r="2" spans="1:7" ht="53.25" thickTop="1" thickBot="1" x14ac:dyDescent="0.3">
      <c r="A2" s="46" t="s">
        <v>0</v>
      </c>
      <c r="B2" s="47" t="s">
        <v>2</v>
      </c>
      <c r="C2" s="47" t="s">
        <v>1</v>
      </c>
      <c r="D2" s="48" t="s">
        <v>3</v>
      </c>
      <c r="E2" s="48" t="s">
        <v>4</v>
      </c>
      <c r="F2" s="48" t="s">
        <v>154</v>
      </c>
      <c r="G2" s="49" t="s">
        <v>155</v>
      </c>
    </row>
    <row r="3" spans="1:7" ht="45.75" thickTop="1" x14ac:dyDescent="0.25">
      <c r="A3" s="11">
        <v>5360</v>
      </c>
      <c r="B3" s="6" t="s">
        <v>56</v>
      </c>
      <c r="C3" s="6" t="s">
        <v>156</v>
      </c>
      <c r="D3" s="6">
        <v>5000</v>
      </c>
      <c r="E3" s="8"/>
      <c r="F3" s="8"/>
      <c r="G3" s="8" t="s">
        <v>157</v>
      </c>
    </row>
    <row r="4" spans="1:7" x14ac:dyDescent="0.25">
      <c r="A4" s="11">
        <v>5360</v>
      </c>
      <c r="B4" s="6" t="s">
        <v>52</v>
      </c>
      <c r="C4" s="6" t="s">
        <v>158</v>
      </c>
      <c r="D4" s="6">
        <v>2729</v>
      </c>
      <c r="E4" s="6">
        <v>2650</v>
      </c>
      <c r="F4" s="7">
        <f t="shared" ref="F4:F48" si="0">E4*1.03</f>
        <v>2729.5</v>
      </c>
      <c r="G4" s="8"/>
    </row>
    <row r="5" spans="1:7" x14ac:dyDescent="0.25">
      <c r="A5" s="11" t="s">
        <v>50</v>
      </c>
      <c r="B5" s="6" t="s">
        <v>32</v>
      </c>
      <c r="C5" s="6" t="s">
        <v>159</v>
      </c>
      <c r="D5" s="8"/>
      <c r="E5" s="6">
        <v>1214</v>
      </c>
      <c r="F5" s="7">
        <f t="shared" si="0"/>
        <v>1250.42</v>
      </c>
      <c r="G5" s="8" t="s">
        <v>160</v>
      </c>
    </row>
    <row r="6" spans="1:7" ht="89.25" x14ac:dyDescent="0.25">
      <c r="A6" s="11" t="s">
        <v>50</v>
      </c>
      <c r="B6" s="6" t="s">
        <v>56</v>
      </c>
      <c r="C6" s="6" t="s">
        <v>161</v>
      </c>
      <c r="D6" s="6">
        <v>2000</v>
      </c>
      <c r="E6" s="6">
        <v>1942</v>
      </c>
      <c r="F6" s="7">
        <f t="shared" si="0"/>
        <v>2000.26</v>
      </c>
      <c r="G6" s="8"/>
    </row>
    <row r="7" spans="1:7" ht="25.5" x14ac:dyDescent="0.25">
      <c r="A7" s="11" t="s">
        <v>5</v>
      </c>
      <c r="B7" s="6" t="s">
        <v>56</v>
      </c>
      <c r="C7" s="6" t="s">
        <v>162</v>
      </c>
      <c r="D7" s="6">
        <v>2000</v>
      </c>
      <c r="E7" s="8"/>
      <c r="F7" s="7"/>
      <c r="G7" s="8" t="s">
        <v>163</v>
      </c>
    </row>
    <row r="8" spans="1:7" ht="63.75" x14ac:dyDescent="0.25">
      <c r="A8" s="11" t="s">
        <v>5</v>
      </c>
      <c r="B8" s="6" t="s">
        <v>56</v>
      </c>
      <c r="C8" s="6" t="s">
        <v>164</v>
      </c>
      <c r="D8" s="6">
        <v>2000</v>
      </c>
      <c r="E8" s="8"/>
      <c r="F8" s="7"/>
      <c r="G8" s="8" t="s">
        <v>163</v>
      </c>
    </row>
    <row r="9" spans="1:7" ht="25.5" x14ac:dyDescent="0.25">
      <c r="A9" s="11" t="s">
        <v>5</v>
      </c>
      <c r="B9" s="6" t="s">
        <v>7</v>
      </c>
      <c r="C9" s="6" t="s">
        <v>165</v>
      </c>
      <c r="D9" s="6">
        <v>1000</v>
      </c>
      <c r="E9" s="6">
        <v>971</v>
      </c>
      <c r="F9" s="7">
        <f t="shared" si="0"/>
        <v>1000.13</v>
      </c>
      <c r="G9" s="8"/>
    </row>
    <row r="10" spans="1:7" ht="25.5" x14ac:dyDescent="0.25">
      <c r="A10" s="11" t="s">
        <v>5</v>
      </c>
      <c r="B10" s="6" t="s">
        <v>120</v>
      </c>
      <c r="C10" s="6" t="s">
        <v>166</v>
      </c>
      <c r="D10" s="6">
        <v>5000</v>
      </c>
      <c r="E10" s="6">
        <v>4854</v>
      </c>
      <c r="F10" s="7">
        <f t="shared" si="0"/>
        <v>4999.62</v>
      </c>
      <c r="G10" s="8"/>
    </row>
    <row r="11" spans="1:7" ht="38.25" x14ac:dyDescent="0.25">
      <c r="A11" s="11" t="s">
        <v>33</v>
      </c>
      <c r="B11" s="6" t="s">
        <v>56</v>
      </c>
      <c r="C11" s="6" t="s">
        <v>167</v>
      </c>
      <c r="D11" s="6">
        <v>2000</v>
      </c>
      <c r="E11" s="8"/>
      <c r="F11" s="7"/>
      <c r="G11" s="8" t="s">
        <v>163</v>
      </c>
    </row>
    <row r="12" spans="1:7" ht="25.5" x14ac:dyDescent="0.25">
      <c r="A12" s="11" t="s">
        <v>33</v>
      </c>
      <c r="B12" s="6" t="s">
        <v>85</v>
      </c>
      <c r="C12" s="6" t="s">
        <v>168</v>
      </c>
      <c r="D12" s="6">
        <v>3000</v>
      </c>
      <c r="E12" s="6">
        <v>2913</v>
      </c>
      <c r="F12" s="7">
        <f t="shared" si="0"/>
        <v>3000.39</v>
      </c>
      <c r="G12" s="8"/>
    </row>
    <row r="13" spans="1:7" ht="38.25" x14ac:dyDescent="0.25">
      <c r="A13" s="11" t="s">
        <v>87</v>
      </c>
      <c r="B13" s="6" t="s">
        <v>54</v>
      </c>
      <c r="C13" s="6" t="s">
        <v>169</v>
      </c>
      <c r="D13" s="8"/>
      <c r="E13" s="6">
        <v>2427</v>
      </c>
      <c r="F13" s="7">
        <f t="shared" si="0"/>
        <v>2499.81</v>
      </c>
      <c r="G13" s="8" t="s">
        <v>160</v>
      </c>
    </row>
    <row r="14" spans="1:7" ht="25.5" x14ac:dyDescent="0.25">
      <c r="A14" s="11" t="s">
        <v>87</v>
      </c>
      <c r="B14" s="6" t="s">
        <v>54</v>
      </c>
      <c r="C14" s="6" t="s">
        <v>170</v>
      </c>
      <c r="D14" s="6">
        <v>5000</v>
      </c>
      <c r="E14" s="6">
        <v>4854</v>
      </c>
      <c r="F14" s="7">
        <f t="shared" si="0"/>
        <v>4999.62</v>
      </c>
      <c r="G14" s="8"/>
    </row>
    <row r="15" spans="1:7" ht="38.25" x14ac:dyDescent="0.25">
      <c r="A15" s="11" t="s">
        <v>171</v>
      </c>
      <c r="B15" s="6" t="s">
        <v>7</v>
      </c>
      <c r="C15" s="6" t="s">
        <v>165</v>
      </c>
      <c r="D15" s="6">
        <v>500</v>
      </c>
      <c r="E15" s="6">
        <v>485</v>
      </c>
      <c r="F15" s="7">
        <f t="shared" si="0"/>
        <v>499.55</v>
      </c>
      <c r="G15" s="8"/>
    </row>
    <row r="16" spans="1:7" ht="25.5" x14ac:dyDescent="0.25">
      <c r="A16" s="11" t="s">
        <v>8</v>
      </c>
      <c r="B16" s="6" t="s">
        <v>7</v>
      </c>
      <c r="C16" s="6" t="s">
        <v>165</v>
      </c>
      <c r="D16" s="6">
        <v>500</v>
      </c>
      <c r="E16" s="6">
        <v>485</v>
      </c>
      <c r="F16" s="7">
        <f t="shared" si="0"/>
        <v>499.55</v>
      </c>
      <c r="G16" s="8"/>
    </row>
    <row r="17" spans="1:7" ht="38.25" x14ac:dyDescent="0.25">
      <c r="A17" s="11" t="s">
        <v>46</v>
      </c>
      <c r="B17" s="6" t="s">
        <v>54</v>
      </c>
      <c r="C17" s="6" t="s">
        <v>172</v>
      </c>
      <c r="D17" s="8"/>
      <c r="E17" s="6">
        <v>2427</v>
      </c>
      <c r="F17" s="7">
        <f t="shared" si="0"/>
        <v>2499.81</v>
      </c>
      <c r="G17" s="8" t="s">
        <v>160</v>
      </c>
    </row>
    <row r="18" spans="1:7" ht="25.5" x14ac:dyDescent="0.25">
      <c r="A18" s="11" t="s">
        <v>139</v>
      </c>
      <c r="B18" s="6" t="s">
        <v>120</v>
      </c>
      <c r="C18" s="6" t="s">
        <v>173</v>
      </c>
      <c r="D18" s="6">
        <v>4644</v>
      </c>
      <c r="E18" s="6">
        <v>3883</v>
      </c>
      <c r="F18" s="7">
        <f t="shared" si="0"/>
        <v>3999.4900000000002</v>
      </c>
      <c r="G18" s="8"/>
    </row>
    <row r="19" spans="1:7" ht="25.5" x14ac:dyDescent="0.25">
      <c r="A19" s="11" t="s">
        <v>10</v>
      </c>
      <c r="B19" s="6" t="s">
        <v>7</v>
      </c>
      <c r="C19" s="6" t="s">
        <v>174</v>
      </c>
      <c r="D19" s="6">
        <v>1000</v>
      </c>
      <c r="E19" s="6">
        <v>971</v>
      </c>
      <c r="F19" s="7">
        <f t="shared" si="0"/>
        <v>1000.13</v>
      </c>
      <c r="G19" s="8"/>
    </row>
    <row r="20" spans="1:7" ht="25.5" x14ac:dyDescent="0.25">
      <c r="A20" s="11" t="s">
        <v>10</v>
      </c>
      <c r="B20" s="6" t="s">
        <v>54</v>
      </c>
      <c r="C20" s="6" t="s">
        <v>175</v>
      </c>
      <c r="D20" s="6">
        <v>5000</v>
      </c>
      <c r="E20" s="6">
        <v>4854</v>
      </c>
      <c r="F20" s="7">
        <f t="shared" si="0"/>
        <v>4999.62</v>
      </c>
      <c r="G20" s="8"/>
    </row>
    <row r="21" spans="1:7" ht="38.25" x14ac:dyDescent="0.25">
      <c r="A21" s="11" t="s">
        <v>12</v>
      </c>
      <c r="B21" s="6" t="s">
        <v>56</v>
      </c>
      <c r="C21" s="6" t="s">
        <v>176</v>
      </c>
      <c r="D21" s="6">
        <v>2000</v>
      </c>
      <c r="E21" s="8"/>
      <c r="F21" s="7"/>
      <c r="G21" s="8" t="s">
        <v>163</v>
      </c>
    </row>
    <row r="22" spans="1:7" ht="38.25" x14ac:dyDescent="0.25">
      <c r="A22" s="11" t="s">
        <v>12</v>
      </c>
      <c r="B22" s="6" t="s">
        <v>177</v>
      </c>
      <c r="C22" s="6" t="s">
        <v>178</v>
      </c>
      <c r="D22" s="8"/>
      <c r="E22" s="6">
        <v>2427</v>
      </c>
      <c r="F22" s="7">
        <f t="shared" si="0"/>
        <v>2499.81</v>
      </c>
      <c r="G22" s="8" t="s">
        <v>160</v>
      </c>
    </row>
    <row r="23" spans="1:7" ht="25.5" x14ac:dyDescent="0.25">
      <c r="A23" s="11" t="s">
        <v>12</v>
      </c>
      <c r="B23" s="6" t="s">
        <v>7</v>
      </c>
      <c r="C23" s="6" t="s">
        <v>165</v>
      </c>
      <c r="D23" s="6">
        <v>1000</v>
      </c>
      <c r="E23" s="6">
        <v>971</v>
      </c>
      <c r="F23" s="7">
        <f t="shared" si="0"/>
        <v>1000.13</v>
      </c>
      <c r="G23" s="8"/>
    </row>
    <row r="24" spans="1:7" ht="25.5" x14ac:dyDescent="0.25">
      <c r="A24" s="11" t="s">
        <v>12</v>
      </c>
      <c r="B24" s="6" t="s">
        <v>120</v>
      </c>
      <c r="C24" s="6" t="s">
        <v>179</v>
      </c>
      <c r="D24" s="6">
        <v>5000</v>
      </c>
      <c r="E24" s="6">
        <v>4854</v>
      </c>
      <c r="F24" s="7">
        <f t="shared" si="0"/>
        <v>4999.62</v>
      </c>
      <c r="G24" s="8"/>
    </row>
    <row r="25" spans="1:7" ht="25.5" x14ac:dyDescent="0.25">
      <c r="A25" s="11" t="s">
        <v>14</v>
      </c>
      <c r="B25" s="6" t="s">
        <v>7</v>
      </c>
      <c r="C25" s="6" t="s">
        <v>165</v>
      </c>
      <c r="D25" s="6">
        <v>1000</v>
      </c>
      <c r="E25" s="6">
        <v>971</v>
      </c>
      <c r="F25" s="7">
        <f t="shared" si="0"/>
        <v>1000.13</v>
      </c>
      <c r="G25" s="8"/>
    </row>
    <row r="26" spans="1:7" ht="25.5" x14ac:dyDescent="0.25">
      <c r="A26" s="11" t="s">
        <v>42</v>
      </c>
      <c r="B26" s="6" t="s">
        <v>32</v>
      </c>
      <c r="C26" s="6" t="s">
        <v>180</v>
      </c>
      <c r="D26" s="6">
        <v>1600</v>
      </c>
      <c r="E26" s="6">
        <v>1553</v>
      </c>
      <c r="F26" s="7">
        <f t="shared" si="0"/>
        <v>1599.5900000000001</v>
      </c>
      <c r="G26" s="8"/>
    </row>
    <row r="27" spans="1:7" ht="38.25" x14ac:dyDescent="0.25">
      <c r="A27" s="11" t="s">
        <v>99</v>
      </c>
      <c r="B27" s="6" t="s">
        <v>177</v>
      </c>
      <c r="C27" s="6" t="s">
        <v>181</v>
      </c>
      <c r="D27" s="8"/>
      <c r="E27" s="6">
        <v>2427</v>
      </c>
      <c r="F27" s="7">
        <f t="shared" si="0"/>
        <v>2499.81</v>
      </c>
      <c r="G27" s="8" t="s">
        <v>160</v>
      </c>
    </row>
    <row r="28" spans="1:7" ht="25.5" x14ac:dyDescent="0.25">
      <c r="A28" s="11" t="s">
        <v>16</v>
      </c>
      <c r="B28" s="6" t="s">
        <v>7</v>
      </c>
      <c r="C28" s="6" t="s">
        <v>165</v>
      </c>
      <c r="D28" s="6">
        <v>1000</v>
      </c>
      <c r="E28" s="6">
        <v>971</v>
      </c>
      <c r="F28" s="7">
        <f t="shared" si="0"/>
        <v>1000.13</v>
      </c>
      <c r="G28" s="8"/>
    </row>
    <row r="29" spans="1:7" ht="25.5" x14ac:dyDescent="0.25">
      <c r="A29" s="11" t="s">
        <v>16</v>
      </c>
      <c r="B29" s="6" t="s">
        <v>118</v>
      </c>
      <c r="C29" s="6" t="s">
        <v>182</v>
      </c>
      <c r="D29" s="6">
        <v>5000</v>
      </c>
      <c r="E29" s="6">
        <v>4854</v>
      </c>
      <c r="F29" s="7">
        <f t="shared" si="0"/>
        <v>4999.62</v>
      </c>
      <c r="G29" s="8"/>
    </row>
    <row r="30" spans="1:7" ht="25.5" x14ac:dyDescent="0.25">
      <c r="A30" s="11" t="s">
        <v>148</v>
      </c>
      <c r="B30" s="6" t="s">
        <v>7</v>
      </c>
      <c r="C30" s="6" t="s">
        <v>165</v>
      </c>
      <c r="D30" s="6">
        <v>1000</v>
      </c>
      <c r="E30" s="6">
        <v>971</v>
      </c>
      <c r="F30" s="7">
        <f t="shared" si="0"/>
        <v>1000.13</v>
      </c>
      <c r="G30" s="8"/>
    </row>
    <row r="31" spans="1:7" ht="25.5" x14ac:dyDescent="0.25">
      <c r="A31" s="11" t="s">
        <v>18</v>
      </c>
      <c r="B31" s="6" t="s">
        <v>7</v>
      </c>
      <c r="C31" s="6" t="s">
        <v>165</v>
      </c>
      <c r="D31" s="6">
        <v>1000</v>
      </c>
      <c r="E31" s="6">
        <v>971</v>
      </c>
      <c r="F31" s="7">
        <f t="shared" si="0"/>
        <v>1000.13</v>
      </c>
      <c r="G31" s="8"/>
    </row>
    <row r="32" spans="1:7" ht="38.25" x14ac:dyDescent="0.25">
      <c r="A32" s="11" t="s">
        <v>18</v>
      </c>
      <c r="B32" s="6" t="s">
        <v>34</v>
      </c>
      <c r="C32" s="6" t="s">
        <v>183</v>
      </c>
      <c r="D32" s="6">
        <v>5000</v>
      </c>
      <c r="E32" s="6">
        <v>4854</v>
      </c>
      <c r="F32" s="7">
        <f t="shared" si="0"/>
        <v>4999.62</v>
      </c>
      <c r="G32" s="8"/>
    </row>
    <row r="33" spans="1:7" ht="38.25" x14ac:dyDescent="0.25">
      <c r="A33" s="11" t="s">
        <v>20</v>
      </c>
      <c r="B33" s="6" t="s">
        <v>120</v>
      </c>
      <c r="C33" s="6" t="s">
        <v>184</v>
      </c>
      <c r="D33" s="8"/>
      <c r="E33" s="6">
        <v>1942</v>
      </c>
      <c r="F33" s="7">
        <f t="shared" si="0"/>
        <v>2000.26</v>
      </c>
      <c r="G33" s="8" t="s">
        <v>160</v>
      </c>
    </row>
    <row r="34" spans="1:7" ht="25.5" x14ac:dyDescent="0.25">
      <c r="A34" s="11" t="s">
        <v>20</v>
      </c>
      <c r="B34" s="6" t="s">
        <v>7</v>
      </c>
      <c r="C34" s="6" t="s">
        <v>185</v>
      </c>
      <c r="D34" s="6">
        <v>1000</v>
      </c>
      <c r="E34" s="6">
        <v>971</v>
      </c>
      <c r="F34" s="7">
        <f t="shared" si="0"/>
        <v>1000.13</v>
      </c>
      <c r="G34" s="8"/>
    </row>
    <row r="35" spans="1:7" ht="38.25" x14ac:dyDescent="0.25">
      <c r="A35" s="11" t="s">
        <v>20</v>
      </c>
      <c r="B35" s="6" t="s">
        <v>118</v>
      </c>
      <c r="C35" s="6" t="s">
        <v>186</v>
      </c>
      <c r="D35" s="6">
        <v>2000</v>
      </c>
      <c r="E35" s="6">
        <v>1942</v>
      </c>
      <c r="F35" s="7">
        <f t="shared" si="0"/>
        <v>2000.26</v>
      </c>
      <c r="G35" s="8"/>
    </row>
    <row r="36" spans="1:7" ht="25.5" x14ac:dyDescent="0.25">
      <c r="A36" s="11" t="s">
        <v>107</v>
      </c>
      <c r="B36" s="6" t="s">
        <v>7</v>
      </c>
      <c r="C36" s="6" t="s">
        <v>165</v>
      </c>
      <c r="D36" s="6">
        <v>1000</v>
      </c>
      <c r="E36" s="6">
        <v>971</v>
      </c>
      <c r="F36" s="7">
        <f t="shared" si="0"/>
        <v>1000.13</v>
      </c>
      <c r="G36" s="8"/>
    </row>
    <row r="37" spans="1:7" ht="25.5" x14ac:dyDescent="0.25">
      <c r="A37" s="11" t="s">
        <v>107</v>
      </c>
      <c r="B37" s="6" t="s">
        <v>54</v>
      </c>
      <c r="C37" s="6" t="s">
        <v>187</v>
      </c>
      <c r="D37" s="6">
        <v>5000</v>
      </c>
      <c r="E37" s="6">
        <v>4854</v>
      </c>
      <c r="F37" s="7">
        <f t="shared" si="0"/>
        <v>4999.62</v>
      </c>
      <c r="G37" s="8"/>
    </row>
    <row r="38" spans="1:7" ht="38.25" x14ac:dyDescent="0.25">
      <c r="A38" s="11" t="s">
        <v>110</v>
      </c>
      <c r="B38" s="6" t="s">
        <v>41</v>
      </c>
      <c r="C38" s="6" t="s">
        <v>188</v>
      </c>
      <c r="D38" s="6">
        <v>5000</v>
      </c>
      <c r="E38" s="6">
        <v>4854</v>
      </c>
      <c r="F38" s="7">
        <f t="shared" si="0"/>
        <v>4999.62</v>
      </c>
      <c r="G38" s="8"/>
    </row>
    <row r="39" spans="1:7" ht="25.5" x14ac:dyDescent="0.25">
      <c r="A39" s="11" t="s">
        <v>22</v>
      </c>
      <c r="B39" s="6" t="s">
        <v>7</v>
      </c>
      <c r="C39" s="6" t="s">
        <v>189</v>
      </c>
      <c r="D39" s="6">
        <v>1000</v>
      </c>
      <c r="E39" s="6">
        <v>971</v>
      </c>
      <c r="F39" s="7">
        <f t="shared" si="0"/>
        <v>1000.13</v>
      </c>
      <c r="G39" s="8"/>
    </row>
    <row r="40" spans="1:7" ht="25.5" x14ac:dyDescent="0.25">
      <c r="A40" s="11" t="s">
        <v>190</v>
      </c>
      <c r="B40" s="6" t="s">
        <v>7</v>
      </c>
      <c r="C40" s="6" t="s">
        <v>165</v>
      </c>
      <c r="D40" s="6">
        <v>500</v>
      </c>
      <c r="E40" s="6">
        <v>485</v>
      </c>
      <c r="F40" s="7">
        <f t="shared" si="0"/>
        <v>499.55</v>
      </c>
      <c r="G40" s="8"/>
    </row>
    <row r="41" spans="1:7" ht="25.5" x14ac:dyDescent="0.25">
      <c r="A41" s="11" t="s">
        <v>24</v>
      </c>
      <c r="B41" s="6" t="s">
        <v>7</v>
      </c>
      <c r="C41" s="6" t="s">
        <v>165</v>
      </c>
      <c r="D41" s="6">
        <v>1000</v>
      </c>
      <c r="E41" s="6">
        <v>971</v>
      </c>
      <c r="F41" s="7">
        <f t="shared" si="0"/>
        <v>1000.13</v>
      </c>
      <c r="G41" s="8"/>
    </row>
    <row r="42" spans="1:7" ht="25.5" x14ac:dyDescent="0.25">
      <c r="A42" s="11" t="s">
        <v>191</v>
      </c>
      <c r="B42" s="6" t="s">
        <v>192</v>
      </c>
      <c r="C42" s="6" t="s">
        <v>193</v>
      </c>
      <c r="D42" s="6"/>
      <c r="E42" s="6">
        <v>1942</v>
      </c>
      <c r="F42" s="7">
        <f t="shared" si="0"/>
        <v>2000.26</v>
      </c>
      <c r="G42" s="8"/>
    </row>
    <row r="43" spans="1:7" ht="25.5" x14ac:dyDescent="0.25">
      <c r="A43" s="11" t="s">
        <v>191</v>
      </c>
      <c r="B43" s="6" t="s">
        <v>7</v>
      </c>
      <c r="C43" s="6" t="s">
        <v>165</v>
      </c>
      <c r="D43" s="6">
        <v>1000</v>
      </c>
      <c r="E43" s="6">
        <v>971</v>
      </c>
      <c r="F43" s="7">
        <f t="shared" si="0"/>
        <v>1000.13</v>
      </c>
      <c r="G43" s="8"/>
    </row>
    <row r="44" spans="1:7" ht="25.5" x14ac:dyDescent="0.25">
      <c r="A44" s="11" t="s">
        <v>151</v>
      </c>
      <c r="B44" s="6" t="s">
        <v>54</v>
      </c>
      <c r="C44" s="6" t="s">
        <v>194</v>
      </c>
      <c r="D44" s="8"/>
      <c r="E44" s="6">
        <v>971</v>
      </c>
      <c r="F44" s="7">
        <f t="shared" si="0"/>
        <v>1000.13</v>
      </c>
      <c r="G44" s="8" t="s">
        <v>160</v>
      </c>
    </row>
    <row r="45" spans="1:7" ht="25.5" x14ac:dyDescent="0.25">
      <c r="A45" s="11" t="s">
        <v>26</v>
      </c>
      <c r="B45" s="6" t="s">
        <v>7</v>
      </c>
      <c r="C45" s="6" t="s">
        <v>195</v>
      </c>
      <c r="D45" s="6">
        <v>1000</v>
      </c>
      <c r="E45" s="6">
        <v>971</v>
      </c>
      <c r="F45" s="7">
        <f t="shared" si="0"/>
        <v>1000.13</v>
      </c>
      <c r="G45" s="8"/>
    </row>
    <row r="46" spans="1:7" ht="51" x14ac:dyDescent="0.25">
      <c r="A46" s="11" t="s">
        <v>26</v>
      </c>
      <c r="B46" s="6" t="s">
        <v>118</v>
      </c>
      <c r="C46" s="6" t="s">
        <v>196</v>
      </c>
      <c r="D46" s="6">
        <v>2000</v>
      </c>
      <c r="E46" s="6">
        <v>1942</v>
      </c>
      <c r="F46" s="7">
        <f t="shared" si="0"/>
        <v>2000.26</v>
      </c>
      <c r="G46" s="8"/>
    </row>
    <row r="47" spans="1:7" ht="25.5" x14ac:dyDescent="0.25">
      <c r="A47" s="11" t="s">
        <v>143</v>
      </c>
      <c r="B47" s="6" t="s">
        <v>7</v>
      </c>
      <c r="C47" s="6" t="s">
        <v>165</v>
      </c>
      <c r="D47" s="6">
        <v>500</v>
      </c>
      <c r="E47" s="6">
        <v>485</v>
      </c>
      <c r="F47" s="7">
        <f t="shared" si="0"/>
        <v>499.55</v>
      </c>
      <c r="G47" s="8"/>
    </row>
    <row r="48" spans="1:7" ht="39" thickBot="1" x14ac:dyDescent="0.3">
      <c r="A48" s="50" t="s">
        <v>28</v>
      </c>
      <c r="B48" s="51" t="s">
        <v>54</v>
      </c>
      <c r="C48" s="51" t="s">
        <v>197</v>
      </c>
      <c r="D48" s="51">
        <v>5000</v>
      </c>
      <c r="E48" s="51">
        <v>4854</v>
      </c>
      <c r="F48" s="52">
        <f t="shared" si="0"/>
        <v>4999.62</v>
      </c>
      <c r="G48" s="53"/>
    </row>
    <row r="49" spans="1:7" ht="15.75" thickTop="1" x14ac:dyDescent="0.25">
      <c r="A49" s="54"/>
      <c r="F49" s="3"/>
      <c r="G49" s="41"/>
    </row>
    <row r="50" spans="1:7" x14ac:dyDescent="0.25">
      <c r="A50" s="54"/>
      <c r="C50" s="2" t="s">
        <v>198</v>
      </c>
      <c r="D50">
        <f>SUM(D3:D49)</f>
        <v>90973</v>
      </c>
      <c r="E50">
        <f>SUM(E3:E49)</f>
        <v>90851</v>
      </c>
      <c r="F50" s="3">
        <f>SUM(F3:F49)</f>
        <v>93576.53</v>
      </c>
      <c r="G50" s="41"/>
    </row>
    <row r="51" spans="1:7" x14ac:dyDescent="0.25">
      <c r="A51" s="54"/>
      <c r="C51" s="2" t="s">
        <v>199</v>
      </c>
      <c r="E51">
        <f>D50-E50</f>
        <v>122</v>
      </c>
      <c r="F51" s="3">
        <f>93702.57-F50</f>
        <v>126.04000000000815</v>
      </c>
      <c r="G51" s="41"/>
    </row>
    <row r="52" spans="1:7" x14ac:dyDescent="0.25">
      <c r="A52" s="54"/>
      <c r="G52" s="41"/>
    </row>
    <row r="53" spans="1:7" x14ac:dyDescent="0.25">
      <c r="A53" s="54"/>
      <c r="G53" s="41"/>
    </row>
    <row r="54" spans="1:7" x14ac:dyDescent="0.25">
      <c r="A54" s="54"/>
      <c r="G54" s="41"/>
    </row>
    <row r="55" spans="1:7" x14ac:dyDescent="0.25">
      <c r="A55" s="54" t="s">
        <v>200</v>
      </c>
      <c r="G55" s="41"/>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2016-17</vt:lpstr>
      <vt:lpstr>2015-16</vt:lpstr>
      <vt:lpstr>2014-15</vt:lpstr>
      <vt:lpstr>2013-14</vt:lpstr>
      <vt:lpstr>2012-13</vt:lpstr>
      <vt:lpstr>2011-12</vt:lpstr>
      <vt:lpstr>2010-11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dc:creator>
  <cp:lastModifiedBy>Robert Wiens</cp:lastModifiedBy>
  <cp:lastPrinted>2012-03-22T20:19:30Z</cp:lastPrinted>
  <dcterms:created xsi:type="dcterms:W3CDTF">2012-03-05T23:57:15Z</dcterms:created>
  <dcterms:modified xsi:type="dcterms:W3CDTF">2016-08-18T12:03:53Z</dcterms:modified>
</cp:coreProperties>
</file>